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7455" yWindow="-30" windowWidth="18390" windowHeight="18240"/>
  </bookViews>
  <sheets>
    <sheet name="총괄" sheetId="4" r:id="rId1"/>
    <sheet name="연금보험요율" sheetId="7" r:id="rId2"/>
    <sheet name="건강보험요율" sheetId="5" r:id="rId3"/>
    <sheet name="고용보험요율" sheetId="6" r:id="rId4"/>
    <sheet name="산재보험요율" sheetId="10" r:id="rId5"/>
    <sheet name="H" sheetId="8" state="hidden" r:id="rId6"/>
  </sheets>
  <calcPr calcId="145621"/>
</workbook>
</file>

<file path=xl/calcChain.xml><?xml version="1.0" encoding="utf-8"?>
<calcChain xmlns="http://schemas.openxmlformats.org/spreadsheetml/2006/main">
  <c r="D3" i="4" l="1"/>
  <c r="G18" i="4"/>
  <c r="H18" i="4" s="1"/>
  <c r="G16" i="4"/>
  <c r="G14" i="4"/>
  <c r="H14" i="4" s="1"/>
  <c r="G12" i="4"/>
  <c r="G10" i="4"/>
  <c r="H10" i="4" s="1"/>
  <c r="G8" i="4"/>
  <c r="H8" i="4" s="1"/>
  <c r="I8" i="4" s="1"/>
  <c r="D16" i="4"/>
  <c r="E16" i="4" s="1"/>
  <c r="D12" i="4"/>
  <c r="D10" i="4"/>
  <c r="E10" i="4" s="1"/>
  <c r="D8" i="4"/>
  <c r="H12" i="4" l="1"/>
  <c r="I14" i="4"/>
  <c r="I16" i="4"/>
  <c r="I18" i="4"/>
  <c r="H16" i="4"/>
  <c r="E8" i="4"/>
  <c r="F8" i="4" s="1"/>
  <c r="F16" i="4"/>
  <c r="I10" i="4"/>
  <c r="I12" i="4" s="1"/>
  <c r="E12" i="4"/>
  <c r="F10" i="4"/>
  <c r="F12" i="4" s="1"/>
  <c r="H20" i="4" l="1"/>
  <c r="E20" i="4"/>
  <c r="I20" i="4"/>
  <c r="F20" i="4"/>
</calcChain>
</file>

<file path=xl/comments1.xml><?xml version="1.0" encoding="utf-8"?>
<comments xmlns="http://schemas.openxmlformats.org/spreadsheetml/2006/main">
  <authors>
    <author>dikafryo</author>
  </authors>
  <commentList>
    <comment ref="A79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학교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dikafryo: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도서관</t>
        </r>
      </text>
    </comment>
  </commentList>
</comments>
</file>

<file path=xl/sharedStrings.xml><?xml version="1.0" encoding="utf-8"?>
<sst xmlns="http://schemas.openxmlformats.org/spreadsheetml/2006/main" count="240" uniqueCount="166">
  <si>
    <t>연봉</t>
    <phoneticPr fontId="2" type="noConversion"/>
  </si>
  <si>
    <t>4  대  보  험</t>
    <phoneticPr fontId="2" type="noConversion"/>
  </si>
  <si>
    <t>월보험</t>
    <phoneticPr fontId="2" type="noConversion"/>
  </si>
  <si>
    <t>연간보험금액</t>
    <phoneticPr fontId="2" type="noConversion"/>
  </si>
  <si>
    <t xml:space="preserve">국민연금 </t>
    <phoneticPr fontId="2" type="noConversion"/>
  </si>
  <si>
    <t xml:space="preserve">건강보험 </t>
    <phoneticPr fontId="2" type="noConversion"/>
  </si>
  <si>
    <t>노인요양보험</t>
    <phoneticPr fontId="2" type="noConversion"/>
  </si>
  <si>
    <t>고용보험</t>
    <phoneticPr fontId="2" type="noConversion"/>
  </si>
  <si>
    <t>산재보험</t>
    <phoneticPr fontId="2" type="noConversion"/>
  </si>
  <si>
    <t>근무개월</t>
    <phoneticPr fontId="2" type="noConversion"/>
  </si>
  <si>
    <t>적용기간</t>
    <phoneticPr fontId="2" type="noConversion"/>
  </si>
  <si>
    <t>비고</t>
    <phoneticPr fontId="2" type="noConversion"/>
  </si>
  <si>
    <t>2006.1~2006.12</t>
    <phoneticPr fontId="2" type="noConversion"/>
  </si>
  <si>
    <t>2007.1~2007.12</t>
    <phoneticPr fontId="2" type="noConversion"/>
  </si>
  <si>
    <t>2008.1~2009.12</t>
    <phoneticPr fontId="2" type="noConversion"/>
  </si>
  <si>
    <t>2010.1~2010.12</t>
    <phoneticPr fontId="2" type="noConversion"/>
  </si>
  <si>
    <t>2011.1~2011.12</t>
    <phoneticPr fontId="2" type="noConversion"/>
  </si>
  <si>
    <t>2012.1~2012.12</t>
    <phoneticPr fontId="2" type="noConversion"/>
  </si>
  <si>
    <t>2013.1~</t>
    <phoneticPr fontId="2" type="noConversion"/>
  </si>
  <si>
    <t>건강보험율</t>
    <phoneticPr fontId="2" type="noConversion"/>
  </si>
  <si>
    <t>요양보험율</t>
    <phoneticPr fontId="2" type="noConversion"/>
  </si>
  <si>
    <t>구분</t>
    <phoneticPr fontId="2" type="noConversion"/>
  </si>
  <si>
    <t>국가부담</t>
    <phoneticPr fontId="2" type="noConversion"/>
  </si>
  <si>
    <t>사업장</t>
    <phoneticPr fontId="2" type="noConversion"/>
  </si>
  <si>
    <t>공무원</t>
    <phoneticPr fontId="2" type="noConversion"/>
  </si>
  <si>
    <t>사립교원</t>
    <phoneticPr fontId="2" type="noConversion"/>
  </si>
  <si>
    <t>근로자</t>
    <phoneticPr fontId="2" type="noConversion"/>
  </si>
  <si>
    <t>150인 미만기업</t>
    <phoneticPr fontId="2" type="noConversion"/>
  </si>
  <si>
    <t>150인 이상기업(우선 지원대상기업)</t>
    <phoneticPr fontId="2" type="noConversion"/>
  </si>
  <si>
    <t>150이상~1000미만 기업(우선지원 대상기업 제외)</t>
    <phoneticPr fontId="2" type="noConversion"/>
  </si>
  <si>
    <t>1000인 이상 기업 및 국가, 지방자치단체가 직접 행하는 사업</t>
    <phoneticPr fontId="2" type="noConversion"/>
  </si>
  <si>
    <t>열1</t>
  </si>
  <si>
    <t>실업급여</t>
    <phoneticPr fontId="2" type="noConversion"/>
  </si>
  <si>
    <t>고용안정사업 및
직업능력개발사업</t>
    <phoneticPr fontId="2" type="noConversion"/>
  </si>
  <si>
    <t>연도별 보험료율</t>
    <phoneticPr fontId="2" type="noConversion"/>
  </si>
  <si>
    <t>2013.1~</t>
    <phoneticPr fontId="2" type="noConversion"/>
  </si>
  <si>
    <t>공무원연금 보험료율</t>
    <phoneticPr fontId="2" type="noConversion"/>
  </si>
  <si>
    <t>요율</t>
    <phoneticPr fontId="2" type="noConversion"/>
  </si>
  <si>
    <t>제작일</t>
    <phoneticPr fontId="2" type="noConversion"/>
  </si>
  <si>
    <t>사용자?</t>
    <phoneticPr fontId="2" type="noConversion"/>
  </si>
  <si>
    <t>근로자를 고용한 회사를 사용자라 한다.</t>
    <phoneticPr fontId="2" type="noConversion"/>
  </si>
  <si>
    <t>근로자?</t>
    <phoneticPr fontId="2" type="noConversion"/>
  </si>
  <si>
    <t>사용자에게 고용되어 노동을 제공하고 급여를 받는 자를 말한다.</t>
    <phoneticPr fontId="2" type="noConversion"/>
  </si>
  <si>
    <t>본인부담</t>
    <phoneticPr fontId="2" type="noConversion"/>
  </si>
  <si>
    <t>기관부담</t>
    <phoneticPr fontId="2" type="noConversion"/>
  </si>
  <si>
    <t>본인부담</t>
    <phoneticPr fontId="2" type="noConversion"/>
  </si>
  <si>
    <t>정부/자치단체</t>
    <phoneticPr fontId="2" type="noConversion"/>
  </si>
  <si>
    <t>제작자</t>
    <phoneticPr fontId="2" type="noConversion"/>
  </si>
  <si>
    <t>2013.12.22</t>
    <phoneticPr fontId="2" type="noConversion"/>
  </si>
  <si>
    <t>08.7월부터 요양보험 부과
(요양보험은 건강보험료에 요율을 곱하며, 사용자와 기관이 반반 부담함)</t>
    <phoneticPr fontId="2" type="noConversion"/>
  </si>
  <si>
    <t>사용자</t>
    <phoneticPr fontId="2" type="noConversion"/>
  </si>
  <si>
    <t>연금보험 요율</t>
    <phoneticPr fontId="2" type="noConversion"/>
  </si>
  <si>
    <t>건강보험 요율</t>
    <phoneticPr fontId="2" type="noConversion"/>
  </si>
  <si>
    <t>고용보험 요율</t>
    <phoneticPr fontId="2" type="noConversion"/>
  </si>
  <si>
    <t>산재보험 요율</t>
    <phoneticPr fontId="2" type="noConversion"/>
  </si>
  <si>
    <t>사업종류</t>
  </si>
  <si>
    <t>보험요율</t>
  </si>
  <si>
    <t>1. 광업</t>
  </si>
  <si>
    <t>100 석탄광업</t>
  </si>
  <si>
    <t>101 금속 및 비금속광업</t>
  </si>
  <si>
    <t>102 채석업</t>
  </si>
  <si>
    <t>103 석회석광업</t>
  </si>
  <si>
    <t>104 제염업</t>
  </si>
  <si>
    <t>105 기타 광업</t>
  </si>
  <si>
    <t>2. 제조업</t>
  </si>
  <si>
    <t>200 식료품제조업</t>
  </si>
  <si>
    <t>201 담배제조업</t>
  </si>
  <si>
    <t>202 섬유 (갑)</t>
  </si>
  <si>
    <t>232 섬유 (을)</t>
  </si>
  <si>
    <t>203 제재 및 베니어판 제조업</t>
  </si>
  <si>
    <t>204 목재품 제조업</t>
  </si>
  <si>
    <t>205 펄프 지류제조업 및 제본 또는 인쇄물 가공업</t>
  </si>
  <si>
    <t>206 신문·화폐발행, 출판업 및 경인쇄업</t>
  </si>
  <si>
    <t>207 인쇄업</t>
  </si>
  <si>
    <t>209 화학제품 제조업</t>
  </si>
  <si>
    <t>210 의약품 및 화장품 향료</t>
  </si>
  <si>
    <t>211 코크스 및 석탄가스 제조업</t>
  </si>
  <si>
    <t>236 연탄 및 응집고체연료</t>
  </si>
  <si>
    <t>238 코크스, 연탄 및 석유정제품제조업</t>
  </si>
  <si>
    <t>212 고무제품 제조업</t>
  </si>
  <si>
    <t>213 도자기제품 제조업</t>
  </si>
  <si>
    <t>214 유리 제조업</t>
  </si>
  <si>
    <t>215 요업 또는 토석제품</t>
  </si>
  <si>
    <t>216 시멘트 제조업</t>
  </si>
  <si>
    <t>218 비금속광물제품 및 금속제품제조업 금속가공업</t>
  </si>
  <si>
    <t>219 금속제련업</t>
  </si>
  <si>
    <t>220 금속재료품 제조업</t>
  </si>
  <si>
    <t>222 도금업</t>
  </si>
  <si>
    <t>223 기계기구제조업</t>
  </si>
  <si>
    <t>224 전기기계기구 제조</t>
  </si>
  <si>
    <t>225 전자제품 제조업</t>
  </si>
  <si>
    <t>226 선박건조 및 수리업</t>
  </si>
  <si>
    <t>227 수송용 (갑)</t>
  </si>
  <si>
    <t>235 자동차 및 모터사이클</t>
  </si>
  <si>
    <t>234 수송용 (을)</t>
  </si>
  <si>
    <t>228 계량기·광학기계·기타정밀</t>
  </si>
  <si>
    <t>229 수제품 제조업</t>
  </si>
  <si>
    <t>230 기타제조업</t>
  </si>
  <si>
    <t>3. 전기·가스 및 상수도사업</t>
  </si>
  <si>
    <t>300 전기·가스 및 상수도업</t>
  </si>
  <si>
    <t>4. 건설업</t>
  </si>
  <si>
    <t>400. 건설업</t>
  </si>
  <si>
    <t>5. 운수·창고·통신업</t>
  </si>
  <si>
    <t>500 철도궤도 및 삭도운수업</t>
  </si>
  <si>
    <t>501 자동차여객운수업</t>
  </si>
  <si>
    <t>503 화물자동차운수업</t>
  </si>
  <si>
    <t>504 수상운수업, 항만하역 및 화물취급사업</t>
  </si>
  <si>
    <t>506 항공운수업</t>
  </si>
  <si>
    <t>508 운수관련 서비스업</t>
  </si>
  <si>
    <t>509 창고업</t>
  </si>
  <si>
    <t>510 통신업</t>
  </si>
  <si>
    <t>511 소형화물운수업 및 택배업·퀵서비스업</t>
  </si>
  <si>
    <t>6. 임업</t>
  </si>
  <si>
    <t>600 임업</t>
  </si>
  <si>
    <t>7. 어업</t>
  </si>
  <si>
    <t>700 어업</t>
  </si>
  <si>
    <t>701 양식어업 및 어업관련 서비스업</t>
  </si>
  <si>
    <t>8. 농업</t>
  </si>
  <si>
    <t>800 농업</t>
  </si>
  <si>
    <t>9. 기타의 산업</t>
  </si>
  <si>
    <t>900 농수산물위탁판매업</t>
  </si>
  <si>
    <t>901 건물등의 종합관리사업</t>
  </si>
  <si>
    <t>902 위생 및 유사서비스업</t>
  </si>
  <si>
    <t>903 건설기계관리사업</t>
  </si>
  <si>
    <t>904 골프장 및 경마장운영업</t>
  </si>
  <si>
    <t>905 기타의 각종사업</t>
  </si>
  <si>
    <t>907 컴퓨터운용 및 법무회계관련 서비스업</t>
  </si>
  <si>
    <t>907 전문기술서비스업</t>
  </si>
  <si>
    <t>908 보건 및 사회복지사업</t>
  </si>
  <si>
    <t>909 교육서비스업</t>
  </si>
  <si>
    <t>910 도소매 및 소비자용품수리업</t>
  </si>
  <si>
    <t>911 부동산업 및 임대업</t>
  </si>
  <si>
    <t>912 오락.문화 및 운동관련 사업</t>
  </si>
  <si>
    <t>913 국가 및 지방자치단체의 행정</t>
  </si>
  <si>
    <t>0. 금융 및 보험업</t>
  </si>
  <si>
    <t>000 금융 및 보험업</t>
  </si>
  <si>
    <t>- 해외파견자 보험요율</t>
  </si>
  <si>
    <t>해외파견자</t>
  </si>
  <si>
    <t>- 임금채권부담금</t>
  </si>
  <si>
    <t>- 건설업 노무비율(%)</t>
  </si>
  <si>
    <t>일반 건설업</t>
  </si>
  <si>
    <t>하도급 건설업</t>
  </si>
  <si>
    <t>보험요율(2013)</t>
  </si>
  <si>
    <t>보험요율</t>
    <phoneticPr fontId="2" type="noConversion"/>
  </si>
  <si>
    <t>본 인 부 담 금</t>
    <phoneticPr fontId="2" type="noConversion"/>
  </si>
  <si>
    <t>기 관 부 담 금</t>
    <phoneticPr fontId="2" type="noConversion"/>
  </si>
  <si>
    <t>사용자부담</t>
    <phoneticPr fontId="2" type="noConversion"/>
  </si>
  <si>
    <t>항목</t>
    <phoneticPr fontId="2" type="noConversion"/>
  </si>
  <si>
    <t>일반기업체</t>
    <phoneticPr fontId="2" type="noConversion"/>
  </si>
  <si>
    <t>고용안정 및
직업능력개발</t>
    <phoneticPr fontId="2" type="noConversion"/>
  </si>
  <si>
    <t>연누계</t>
    <phoneticPr fontId="2" type="noConversion"/>
  </si>
  <si>
    <t>월납입액</t>
    <phoneticPr fontId="2" type="noConversion"/>
  </si>
  <si>
    <t>건강,고용
평균월급액</t>
    <phoneticPr fontId="2" type="noConversion"/>
  </si>
  <si>
    <t>국민연금
평균월급액</t>
    <phoneticPr fontId="2" type="noConversion"/>
  </si>
  <si>
    <t>P.S : 1. 월납입액과 연누계의 금액은 10원 단위의 내림으로 인해 차이가 나게 됩니다.
      2. 이 경우 연금을 제외하고는 연누계의 금액대로 다음해 4월 매년 정산을 합니다.
      3. 대체적으로 연누계가 월납입액*12개월 한 금액보다 0원~ 최대108원까지 차이가 납니다.</t>
    <phoneticPr fontId="2" type="noConversion"/>
  </si>
  <si>
    <t>월납입액</t>
    <phoneticPr fontId="2" type="noConversion"/>
  </si>
  <si>
    <t>총액</t>
    <phoneticPr fontId="2" type="noConversion"/>
  </si>
  <si>
    <r>
      <t>※사용법</t>
    </r>
    <r>
      <rPr>
        <b/>
        <sz val="9"/>
        <color indexed="8"/>
        <rFont val="굴림체"/>
        <family val="3"/>
        <charset val="129"/>
      </rPr>
      <t>:"</t>
    </r>
    <r>
      <rPr>
        <b/>
        <sz val="9"/>
        <color indexed="12"/>
        <rFont val="굴림체"/>
        <family val="3"/>
        <charset val="129"/>
      </rPr>
      <t>연봉,근무개월만</t>
    </r>
    <r>
      <rPr>
        <b/>
        <sz val="9"/>
        <color indexed="8"/>
        <rFont val="굴림체"/>
        <family val="3"/>
        <charset val="129"/>
      </rPr>
      <t>"입력하세요. "</t>
    </r>
    <r>
      <rPr>
        <b/>
        <sz val="9"/>
        <color rgb="FFFF0000"/>
        <rFont val="굴림체"/>
        <family val="3"/>
        <charset val="129"/>
      </rPr>
      <t>월평균급여액</t>
    </r>
    <r>
      <rPr>
        <b/>
        <sz val="9"/>
        <color indexed="8"/>
        <rFont val="굴림체"/>
        <family val="3"/>
        <charset val="129"/>
      </rPr>
      <t>"을 입력하시면, "건강,고용 월평균급여"로 연봉을 계산합니다.</t>
    </r>
    <phoneticPr fontId="2" type="noConversion"/>
  </si>
  <si>
    <t>4대보험 자동 계산기</t>
    <phoneticPr fontId="2" type="noConversion"/>
  </si>
  <si>
    <t>디카프료</t>
    <phoneticPr fontId="2" type="noConversion"/>
  </si>
  <si>
    <t>홈페이지</t>
    <phoneticPr fontId="2" type="noConversion"/>
  </si>
  <si>
    <t>http://asamo.sw4u.kr</t>
    <phoneticPr fontId="2" type="noConversion"/>
  </si>
  <si>
    <t>2014.1~</t>
    <phoneticPr fontId="2" type="noConversion"/>
  </si>
  <si>
    <t>??</t>
    <phoneticPr fontId="2" type="noConversion"/>
  </si>
  <si>
    <t>50% * 3 / 5</t>
    <phoneticPr fontId="2" type="noConversion"/>
  </si>
  <si>
    <t>50% * 2 /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</si>
</sst>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.0%"/>
    <numFmt numFmtId="177" formatCode="0.000%"/>
    <numFmt numFmtId="178" formatCode="0.0000%"/>
    <numFmt numFmtId="179" formatCode="mm&quot;월&quot;\ dd&quot;일&quot;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9"/>
      <color indexed="10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color indexed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12"/>
      <name val="굴림체"/>
      <family val="3"/>
      <charset val="129"/>
    </font>
    <font>
      <b/>
      <sz val="9"/>
      <name val="굴림체"/>
      <family val="3"/>
      <charset val="129"/>
    </font>
    <font>
      <b/>
      <sz val="14"/>
      <color indexed="8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1"/>
      <color rgb="FF0C6487"/>
      <name val="돋움"/>
      <family val="3"/>
      <charset val="129"/>
    </font>
    <font>
      <sz val="11"/>
      <color rgb="FF757575"/>
      <name val="돋움"/>
      <family val="3"/>
      <charset val="129"/>
    </font>
    <font>
      <sz val="11"/>
      <color rgb="FF6D6D6F"/>
      <name val="돋움"/>
      <family val="3"/>
      <charset val="129"/>
    </font>
    <font>
      <b/>
      <sz val="11"/>
      <color rgb="FF6D6D6F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sz val="16"/>
      <color rgb="FF000000"/>
      <name val="Adobe 고딕 Std B"/>
      <family val="3"/>
      <charset val="129"/>
    </font>
    <font>
      <b/>
      <sz val="16"/>
      <color rgb="FF000000"/>
      <name val="Adobe 고딕 Std B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/>
        <bgColor theme="9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DF4F3"/>
        <bgColor indexed="64"/>
      </patternFill>
    </fill>
    <fill>
      <patternFill patternType="solid">
        <fgColor rgb="FFFAFC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medium">
        <color theme="6"/>
      </top>
      <bottom/>
      <diagonal/>
    </border>
    <border>
      <left style="thin">
        <color theme="6"/>
      </left>
      <right style="thin">
        <color theme="6"/>
      </right>
      <top style="medium">
        <color theme="6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medium">
        <color rgb="FFECECEC"/>
      </right>
      <top style="medium">
        <color rgb="FFECECEC"/>
      </top>
      <bottom/>
      <diagonal/>
    </border>
    <border>
      <left/>
      <right/>
      <top style="medium">
        <color rgb="FFECECEC"/>
      </top>
      <bottom/>
      <diagonal/>
    </border>
    <border>
      <left/>
      <right style="medium">
        <color rgb="FFD3E9EA"/>
      </right>
      <top style="medium">
        <color rgb="FF90CECC"/>
      </top>
      <bottom/>
      <diagonal/>
    </border>
    <border>
      <left/>
      <right style="medium">
        <color rgb="FFECECEC"/>
      </right>
      <top style="medium">
        <color rgb="FFECECEC"/>
      </top>
      <bottom style="medium">
        <color rgb="FF90CECC"/>
      </bottom>
      <diagonal/>
    </border>
    <border>
      <left/>
      <right/>
      <top style="medium">
        <color rgb="FFECECEC"/>
      </top>
      <bottom style="medium">
        <color rgb="FF90CECC"/>
      </bottom>
      <diagonal/>
    </border>
    <border>
      <left style="medium">
        <color rgb="FFD3E9EA"/>
      </left>
      <right/>
      <top style="medium">
        <color rgb="FF90CECC"/>
      </top>
      <bottom style="medium">
        <color rgb="FFECECEC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10" fontId="0" fillId="0" borderId="0" xfId="0" applyNumberFormat="1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9" fontId="0" fillId="0" borderId="0" xfId="0" applyNumberFormat="1">
      <alignment vertical="center"/>
    </xf>
    <xf numFmtId="41" fontId="4" fillId="2" borderId="4" xfId="2" applyFont="1" applyFill="1" applyBorder="1" applyAlignment="1">
      <alignment horizontal="center" vertical="center" shrinkToFit="1"/>
    </xf>
    <xf numFmtId="41" fontId="8" fillId="3" borderId="5" xfId="2" applyFont="1" applyFill="1" applyBorder="1" applyAlignment="1">
      <alignment horizontal="center" vertical="center" shrinkToFit="1"/>
    </xf>
    <xf numFmtId="41" fontId="8" fillId="3" borderId="9" xfId="2" applyFont="1" applyFill="1" applyBorder="1" applyAlignment="1">
      <alignment horizontal="center" vertical="center" shrinkToFit="1"/>
    </xf>
    <xf numFmtId="177" fontId="15" fillId="5" borderId="15" xfId="0" applyNumberFormat="1" applyFont="1" applyFill="1" applyBorder="1">
      <alignment vertical="center"/>
    </xf>
    <xf numFmtId="0" fontId="15" fillId="0" borderId="16" xfId="0" applyFont="1" applyBorder="1">
      <alignment vertical="center"/>
    </xf>
    <xf numFmtId="0" fontId="17" fillId="0" borderId="0" xfId="0" applyFont="1">
      <alignment vertical="center"/>
    </xf>
    <xf numFmtId="0" fontId="0" fillId="0" borderId="0" xfId="0" applyFont="1" applyFill="1" applyBorder="1">
      <alignment vertical="center"/>
    </xf>
    <xf numFmtId="0" fontId="18" fillId="0" borderId="0" xfId="0" applyFont="1" applyFill="1" applyBorder="1">
      <alignment vertical="center"/>
    </xf>
    <xf numFmtId="9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>
      <alignment vertical="center"/>
    </xf>
    <xf numFmtId="10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>
      <alignment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4" fillId="0" borderId="16" xfId="0" applyFont="1" applyBorder="1">
      <alignment vertical="center"/>
    </xf>
    <xf numFmtId="0" fontId="14" fillId="0" borderId="21" xfId="0" applyFont="1" applyBorder="1">
      <alignment vertical="center"/>
    </xf>
    <xf numFmtId="0" fontId="15" fillId="5" borderId="22" xfId="0" applyFont="1" applyFill="1" applyBorder="1">
      <alignment vertical="center"/>
    </xf>
    <xf numFmtId="177" fontId="15" fillId="5" borderId="22" xfId="0" applyNumberFormat="1" applyFont="1" applyFill="1" applyBorder="1">
      <alignment vertical="center"/>
    </xf>
    <xf numFmtId="177" fontId="15" fillId="5" borderId="23" xfId="0" applyNumberFormat="1" applyFont="1" applyFill="1" applyBorder="1">
      <alignment vertical="center"/>
    </xf>
    <xf numFmtId="177" fontId="15" fillId="0" borderId="16" xfId="0" applyNumberFormat="1" applyFont="1" applyBorder="1">
      <alignment vertical="center"/>
    </xf>
    <xf numFmtId="177" fontId="15" fillId="0" borderId="21" xfId="0" applyNumberFormat="1" applyFont="1" applyBorder="1">
      <alignment vertical="center"/>
    </xf>
    <xf numFmtId="0" fontId="15" fillId="5" borderId="19" xfId="0" applyFont="1" applyFill="1" applyBorder="1">
      <alignment vertical="center"/>
    </xf>
    <xf numFmtId="177" fontId="15" fillId="5" borderId="19" xfId="0" applyNumberFormat="1" applyFont="1" applyFill="1" applyBorder="1">
      <alignment vertical="center"/>
    </xf>
    <xf numFmtId="178" fontId="0" fillId="0" borderId="0" xfId="1" applyNumberFormat="1" applyFont="1">
      <alignment vertical="center"/>
    </xf>
    <xf numFmtId="0" fontId="0" fillId="0" borderId="0" xfId="0" quotePrefix="1" applyAlignment="1">
      <alignment vertical="center" wrapText="1"/>
    </xf>
    <xf numFmtId="0" fontId="16" fillId="6" borderId="24" xfId="0" applyFont="1" applyFill="1" applyBorder="1">
      <alignment vertical="center"/>
    </xf>
    <xf numFmtId="0" fontId="16" fillId="6" borderId="25" xfId="0" applyFont="1" applyFill="1" applyBorder="1">
      <alignment vertical="center"/>
    </xf>
    <xf numFmtId="0" fontId="16" fillId="6" borderId="26" xfId="0" applyFont="1" applyFill="1" applyBorder="1">
      <alignment vertical="center"/>
    </xf>
    <xf numFmtId="0" fontId="15" fillId="0" borderId="25" xfId="0" applyFont="1" applyBorder="1" applyAlignment="1">
      <alignment vertical="center"/>
    </xf>
    <xf numFmtId="10" fontId="15" fillId="0" borderId="25" xfId="0" applyNumberFormat="1" applyFont="1" applyBorder="1">
      <alignment vertical="center"/>
    </xf>
    <xf numFmtId="10" fontId="15" fillId="0" borderId="26" xfId="0" applyNumberFormat="1" applyFont="1" applyBorder="1">
      <alignment vertical="center"/>
    </xf>
    <xf numFmtId="0" fontId="15" fillId="0" borderId="25" xfId="0" applyFont="1" applyBorder="1">
      <alignment vertical="center"/>
    </xf>
    <xf numFmtId="41" fontId="15" fillId="0" borderId="25" xfId="2" applyNumberFormat="1" applyFont="1" applyBorder="1">
      <alignment vertical="center"/>
    </xf>
    <xf numFmtId="0" fontId="15" fillId="0" borderId="27" xfId="0" applyFont="1" applyBorder="1">
      <alignment vertical="center"/>
    </xf>
    <xf numFmtId="41" fontId="15" fillId="0" borderId="27" xfId="2" applyNumberFormat="1" applyFont="1" applyBorder="1">
      <alignment vertical="center"/>
    </xf>
    <xf numFmtId="10" fontId="15" fillId="0" borderId="28" xfId="0" applyNumberFormat="1" applyFont="1" applyBorder="1">
      <alignment vertical="center"/>
    </xf>
    <xf numFmtId="0" fontId="15" fillId="0" borderId="24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shrinkToFit="1"/>
    </xf>
    <xf numFmtId="41" fontId="8" fillId="8" borderId="0" xfId="2" applyFont="1" applyFill="1" applyBorder="1" applyAlignment="1">
      <alignment horizontal="center" vertical="center" shrinkToFit="1"/>
    </xf>
    <xf numFmtId="41" fontId="8" fillId="9" borderId="8" xfId="2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3" fillId="13" borderId="31" xfId="0" applyFont="1" applyFill="1" applyBorder="1" applyAlignment="1">
      <alignment horizontal="left" vertical="center" wrapText="1"/>
    </xf>
    <xf numFmtId="0" fontId="22" fillId="0" borderId="31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left" vertical="center" wrapText="1"/>
    </xf>
    <xf numFmtId="0" fontId="20" fillId="12" borderId="36" xfId="0" applyFont="1" applyFill="1" applyBorder="1" applyAlignment="1">
      <alignment vertical="center" wrapText="1"/>
    </xf>
    <xf numFmtId="0" fontId="20" fillId="12" borderId="33" xfId="0" applyFont="1" applyFill="1" applyBorder="1" applyAlignment="1">
      <alignment vertical="center" wrapText="1"/>
    </xf>
    <xf numFmtId="176" fontId="22" fillId="13" borderId="32" xfId="0" applyNumberFormat="1" applyFont="1" applyFill="1" applyBorder="1" applyAlignment="1">
      <alignment horizontal="center" vertical="center" wrapText="1"/>
    </xf>
    <xf numFmtId="176" fontId="21" fillId="0" borderId="32" xfId="0" applyNumberFormat="1" applyFont="1" applyBorder="1" applyAlignment="1">
      <alignment horizontal="center" vertical="center" wrapText="1"/>
    </xf>
    <xf numFmtId="176" fontId="21" fillId="0" borderId="35" xfId="0" applyNumberFormat="1" applyFont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76" fontId="0" fillId="0" borderId="0" xfId="1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 shrinkToFit="1"/>
    </xf>
    <xf numFmtId="177" fontId="8" fillId="8" borderId="7" xfId="1" applyNumberFormat="1" applyFont="1" applyFill="1" applyBorder="1" applyAlignment="1">
      <alignment horizontal="center" vertical="center" shrinkToFit="1"/>
    </xf>
    <xf numFmtId="41" fontId="8" fillId="3" borderId="46" xfId="2" applyFont="1" applyFill="1" applyBorder="1" applyAlignment="1">
      <alignment horizontal="center" vertical="center" shrinkToFit="1"/>
    </xf>
    <xf numFmtId="41" fontId="4" fillId="2" borderId="6" xfId="2" applyFont="1" applyFill="1" applyBorder="1" applyAlignment="1">
      <alignment horizontal="center" vertical="center" shrinkToFit="1"/>
    </xf>
    <xf numFmtId="41" fontId="4" fillId="2" borderId="0" xfId="2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0" fillId="0" borderId="0" xfId="0" applyFont="1" applyFill="1" applyBorder="1" applyAlignment="1">
      <alignment vertical="center"/>
    </xf>
    <xf numFmtId="0" fontId="8" fillId="2" borderId="41" xfId="0" applyFont="1" applyFill="1" applyBorder="1" applyAlignment="1">
      <alignment horizontal="center" vertical="center" shrinkToFit="1"/>
    </xf>
    <xf numFmtId="3" fontId="9" fillId="7" borderId="42" xfId="0" applyNumberFormat="1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 wrapText="1" shrinkToFit="1"/>
    </xf>
    <xf numFmtId="41" fontId="13" fillId="7" borderId="43" xfId="2" applyFont="1" applyFill="1" applyBorder="1" applyAlignment="1">
      <alignment vertical="center" shrinkToFit="1"/>
    </xf>
    <xf numFmtId="10" fontId="8" fillId="9" borderId="7" xfId="2" applyNumberFormat="1" applyFont="1" applyFill="1" applyBorder="1" applyAlignment="1">
      <alignment horizontal="center" vertical="center" shrinkToFit="1"/>
    </xf>
    <xf numFmtId="10" fontId="8" fillId="8" borderId="6" xfId="1" applyNumberFormat="1" applyFont="1" applyFill="1" applyBorder="1" applyAlignment="1">
      <alignment horizontal="center" vertical="center" shrinkToFit="1"/>
    </xf>
    <xf numFmtId="41" fontId="8" fillId="9" borderId="8" xfId="2" applyNumberFormat="1" applyFont="1" applyFill="1" applyBorder="1" applyAlignment="1">
      <alignment horizontal="center" vertical="center" shrinkToFit="1"/>
    </xf>
    <xf numFmtId="41" fontId="8" fillId="8" borderId="8" xfId="2" applyNumberFormat="1" applyFont="1" applyFill="1" applyBorder="1" applyAlignment="1">
      <alignment horizontal="center" vertical="center" shrinkToFit="1"/>
    </xf>
    <xf numFmtId="10" fontId="8" fillId="9" borderId="7" xfId="2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41" fontId="8" fillId="3" borderId="0" xfId="2" applyFont="1" applyFill="1" applyBorder="1" applyAlignment="1">
      <alignment horizontal="center" vertical="center" shrinkToFit="1"/>
    </xf>
    <xf numFmtId="41" fontId="12" fillId="0" borderId="0" xfId="2" applyFont="1" applyFill="1" applyBorder="1" applyAlignment="1">
      <alignment horizontal="center" vertical="center"/>
    </xf>
    <xf numFmtId="9" fontId="8" fillId="0" borderId="0" xfId="1" applyNumberFormat="1" applyFont="1" applyFill="1" applyBorder="1" applyAlignment="1">
      <alignment horizontal="center" vertical="center"/>
    </xf>
    <xf numFmtId="41" fontId="8" fillId="0" borderId="0" xfId="2" applyFont="1" applyFill="1" applyBorder="1" applyAlignment="1">
      <alignment horizontal="center" vertical="center" shrinkToFit="1"/>
    </xf>
    <xf numFmtId="9" fontId="8" fillId="14" borderId="7" xfId="1" applyNumberFormat="1" applyFont="1" applyFill="1" applyBorder="1" applyAlignment="1">
      <alignment horizontal="center" vertical="center"/>
    </xf>
    <xf numFmtId="41" fontId="8" fillId="14" borderId="8" xfId="2" applyFont="1" applyFill="1" applyBorder="1" applyAlignment="1">
      <alignment horizontal="center" vertical="center" shrinkToFit="1"/>
    </xf>
    <xf numFmtId="41" fontId="8" fillId="14" borderId="9" xfId="2" applyFont="1" applyFill="1" applyBorder="1" applyAlignment="1">
      <alignment horizontal="center" vertical="center" shrinkToFit="1"/>
    </xf>
    <xf numFmtId="41" fontId="3" fillId="0" borderId="4" xfId="2" applyFont="1" applyFill="1" applyBorder="1" applyAlignment="1">
      <alignment vertical="center" shrinkToFit="1"/>
    </xf>
    <xf numFmtId="41" fontId="4" fillId="2" borderId="2" xfId="2" applyFont="1" applyFill="1" applyBorder="1" applyAlignment="1">
      <alignment horizontal="center" vertical="center" shrinkToFit="1"/>
    </xf>
    <xf numFmtId="41" fontId="4" fillId="2" borderId="5" xfId="2" applyFont="1" applyFill="1" applyBorder="1" applyAlignment="1">
      <alignment horizontal="center" vertical="center" shrinkToFit="1"/>
    </xf>
    <xf numFmtId="10" fontId="4" fillId="2" borderId="2" xfId="1" applyNumberFormat="1" applyFont="1" applyFill="1" applyBorder="1" applyAlignment="1">
      <alignment horizontal="center" vertical="center" shrinkToFit="1"/>
    </xf>
    <xf numFmtId="41" fontId="4" fillId="2" borderId="3" xfId="2" applyFont="1" applyFill="1" applyBorder="1" applyAlignment="1">
      <alignment horizontal="center" vertical="center" shrinkToFit="1"/>
    </xf>
    <xf numFmtId="41" fontId="8" fillId="10" borderId="0" xfId="2" applyFont="1" applyFill="1" applyBorder="1" applyAlignment="1">
      <alignment horizontal="center" vertical="center" shrinkToFit="1"/>
    </xf>
    <xf numFmtId="177" fontId="8" fillId="8" borderId="6" xfId="1" applyNumberFormat="1" applyFont="1" applyFill="1" applyBorder="1" applyAlignment="1">
      <alignment horizontal="center" vertical="center"/>
    </xf>
    <xf numFmtId="41" fontId="4" fillId="2" borderId="49" xfId="2" applyFont="1" applyFill="1" applyBorder="1" applyAlignment="1">
      <alignment horizontal="center" vertical="center" shrinkToFit="1"/>
    </xf>
    <xf numFmtId="9" fontId="8" fillId="11" borderId="44" xfId="1" applyNumberFormat="1" applyFont="1" applyFill="1" applyBorder="1" applyAlignment="1">
      <alignment horizontal="center" vertical="center"/>
    </xf>
    <xf numFmtId="41" fontId="8" fillId="11" borderId="45" xfId="2" applyFont="1" applyFill="1" applyBorder="1" applyAlignment="1">
      <alignment horizontal="center" vertical="center" shrinkToFit="1"/>
    </xf>
    <xf numFmtId="41" fontId="4" fillId="2" borderId="51" xfId="2" applyFont="1" applyFill="1" applyBorder="1" applyAlignment="1">
      <alignment horizontal="center" vertical="center" shrinkToFit="1"/>
    </xf>
    <xf numFmtId="41" fontId="4" fillId="2" borderId="52" xfId="2" applyFont="1" applyFill="1" applyBorder="1" applyAlignment="1">
      <alignment horizontal="center" vertical="center" shrinkToFit="1"/>
    </xf>
    <xf numFmtId="41" fontId="4" fillId="2" borderId="54" xfId="2" applyFont="1" applyFill="1" applyBorder="1" applyAlignment="1">
      <alignment horizontal="center" vertical="center" shrinkToFit="1"/>
    </xf>
    <xf numFmtId="10" fontId="8" fillId="10" borderId="6" xfId="2" applyNumberFormat="1" applyFont="1" applyFill="1" applyBorder="1" applyAlignment="1">
      <alignment horizontal="center" vertical="center"/>
    </xf>
    <xf numFmtId="41" fontId="4" fillId="2" borderId="55" xfId="2" applyFont="1" applyFill="1" applyBorder="1" applyAlignment="1">
      <alignment horizontal="center" vertical="center" shrinkToFit="1"/>
    </xf>
    <xf numFmtId="41" fontId="8" fillId="10" borderId="8" xfId="2" applyFont="1" applyFill="1" applyBorder="1" applyAlignment="1">
      <alignment horizontal="center" vertical="center" shrinkToFit="1"/>
    </xf>
    <xf numFmtId="10" fontId="8" fillId="10" borderId="8" xfId="2" applyNumberFormat="1" applyFont="1" applyFill="1" applyBorder="1" applyAlignment="1">
      <alignment horizontal="center" vertical="center"/>
    </xf>
    <xf numFmtId="10" fontId="8" fillId="10" borderId="7" xfId="2" applyNumberFormat="1" applyFont="1" applyFill="1" applyBorder="1" applyAlignment="1">
      <alignment horizontal="center" vertical="center" shrinkToFit="1"/>
    </xf>
    <xf numFmtId="10" fontId="8" fillId="8" borderId="6" xfId="1" applyNumberFormat="1" applyFont="1" applyFill="1" applyBorder="1" applyAlignment="1">
      <alignment horizontal="center" vertical="center"/>
    </xf>
    <xf numFmtId="41" fontId="28" fillId="14" borderId="7" xfId="2" applyFont="1" applyFill="1" applyBorder="1" applyAlignment="1">
      <alignment vertical="center" shrinkToFit="1"/>
    </xf>
    <xf numFmtId="41" fontId="28" fillId="14" borderId="8" xfId="2" applyFont="1" applyFill="1" applyBorder="1" applyAlignment="1">
      <alignment vertical="center" shrinkToFit="1"/>
    </xf>
    <xf numFmtId="41" fontId="28" fillId="14" borderId="9" xfId="2" applyFont="1" applyFill="1" applyBorder="1" applyAlignment="1">
      <alignment vertical="center" shrinkToFit="1"/>
    </xf>
    <xf numFmtId="0" fontId="3" fillId="2" borderId="56" xfId="0" applyFont="1" applyFill="1" applyBorder="1" applyAlignment="1">
      <alignment vertical="center" shrinkToFit="1"/>
    </xf>
    <xf numFmtId="3" fontId="9" fillId="7" borderId="57" xfId="0" applyNumberFormat="1" applyFont="1" applyFill="1" applyBorder="1" applyAlignment="1">
      <alignment vertical="center"/>
    </xf>
    <xf numFmtId="0" fontId="6" fillId="2" borderId="57" xfId="0" applyFont="1" applyFill="1" applyBorder="1" applyAlignment="1">
      <alignment horizontal="center" vertical="center" wrapText="1" shrinkToFit="1"/>
    </xf>
    <xf numFmtId="41" fontId="13" fillId="7" borderId="58" xfId="2" applyFont="1" applyFill="1" applyBorder="1" applyAlignment="1">
      <alignment vertical="center" shrinkToFit="1"/>
    </xf>
    <xf numFmtId="0" fontId="16" fillId="4" borderId="21" xfId="0" applyFont="1" applyFill="1" applyBorder="1">
      <alignment vertical="center"/>
    </xf>
    <xf numFmtId="0" fontId="15" fillId="15" borderId="19" xfId="0" applyFont="1" applyFill="1" applyBorder="1" applyAlignment="1">
      <alignment horizontal="center" vertical="center"/>
    </xf>
    <xf numFmtId="0" fontId="15" fillId="15" borderId="18" xfId="0" applyFont="1" applyFill="1" applyBorder="1" applyAlignment="1">
      <alignment horizontal="center" vertical="center"/>
    </xf>
    <xf numFmtId="0" fontId="19" fillId="15" borderId="20" xfId="3" applyFill="1" applyBorder="1">
      <alignment vertical="center"/>
    </xf>
    <xf numFmtId="41" fontId="27" fillId="2" borderId="39" xfId="2" applyFont="1" applyFill="1" applyBorder="1" applyAlignment="1">
      <alignment horizontal="center" vertical="center" wrapText="1" shrinkToFit="1"/>
    </xf>
    <xf numFmtId="41" fontId="27" fillId="2" borderId="40" xfId="2" applyFont="1" applyFill="1" applyBorder="1" applyAlignment="1">
      <alignment horizontal="center" vertical="center" shrinkToFit="1"/>
    </xf>
    <xf numFmtId="0" fontId="30" fillId="0" borderId="0" xfId="0" applyFont="1" applyAlignment="1">
      <alignment horizontal="center" vertical="center"/>
    </xf>
    <xf numFmtId="41" fontId="12" fillId="2" borderId="4" xfId="2" applyFont="1" applyFill="1" applyBorder="1" applyAlignment="1">
      <alignment horizontal="center" vertical="center"/>
    </xf>
    <xf numFmtId="41" fontId="12" fillId="2" borderId="3" xfId="2" applyFont="1" applyFill="1" applyBorder="1" applyAlignment="1">
      <alignment horizontal="center" vertical="center"/>
    </xf>
    <xf numFmtId="41" fontId="12" fillId="2" borderId="7" xfId="2" applyFont="1" applyFill="1" applyBorder="1" applyAlignment="1">
      <alignment horizontal="center" vertical="center"/>
    </xf>
    <xf numFmtId="41" fontId="12" fillId="2" borderId="9" xfId="2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left" vertical="top" wrapText="1" shrinkToFit="1"/>
    </xf>
    <xf numFmtId="0" fontId="3" fillId="2" borderId="59" xfId="0" applyFont="1" applyFill="1" applyBorder="1" applyAlignment="1">
      <alignment horizontal="left" vertical="top" wrapText="1" shrinkToFit="1"/>
    </xf>
    <xf numFmtId="0" fontId="3" fillId="2" borderId="50" xfId="0" applyFont="1" applyFill="1" applyBorder="1" applyAlignment="1">
      <alignment horizontal="left" vertical="top" wrapText="1" shrinkToFit="1"/>
    </xf>
    <xf numFmtId="41" fontId="3" fillId="0" borderId="6" xfId="2" applyFont="1" applyFill="1" applyBorder="1" applyAlignment="1">
      <alignment horizontal="center" vertical="center" shrinkToFit="1"/>
    </xf>
    <xf numFmtId="41" fontId="3" fillId="0" borderId="0" xfId="2" applyFont="1" applyFill="1" applyBorder="1" applyAlignment="1">
      <alignment horizontal="center" vertical="center" shrinkToFit="1"/>
    </xf>
    <xf numFmtId="41" fontId="3" fillId="0" borderId="7" xfId="2" applyFont="1" applyFill="1" applyBorder="1" applyAlignment="1">
      <alignment horizontal="center" vertical="center" shrinkToFit="1"/>
    </xf>
    <xf numFmtId="41" fontId="3" fillId="0" borderId="8" xfId="2" applyFont="1" applyFill="1" applyBorder="1" applyAlignment="1">
      <alignment horizontal="center" vertical="center" shrinkToFit="1"/>
    </xf>
    <xf numFmtId="41" fontId="4" fillId="2" borderId="41" xfId="2" applyFont="1" applyFill="1" applyBorder="1" applyAlignment="1">
      <alignment horizontal="center" vertical="center" shrinkToFit="1"/>
    </xf>
    <xf numFmtId="41" fontId="4" fillId="2" borderId="42" xfId="2" applyFont="1" applyFill="1" applyBorder="1" applyAlignment="1">
      <alignment horizontal="center" vertical="center" shrinkToFit="1"/>
    </xf>
    <xf numFmtId="41" fontId="4" fillId="2" borderId="47" xfId="2" applyFont="1" applyFill="1" applyBorder="1" applyAlignment="1">
      <alignment horizontal="center" vertical="center" shrinkToFit="1"/>
    </xf>
    <xf numFmtId="41" fontId="4" fillId="2" borderId="56" xfId="2" applyFont="1" applyFill="1" applyBorder="1" applyAlignment="1">
      <alignment horizontal="center" vertical="center" shrinkToFit="1"/>
    </xf>
    <xf numFmtId="41" fontId="4" fillId="2" borderId="57" xfId="2" applyFont="1" applyFill="1" applyBorder="1" applyAlignment="1">
      <alignment horizontal="center" vertical="center" shrinkToFit="1"/>
    </xf>
    <xf numFmtId="41" fontId="4" fillId="2" borderId="39" xfId="2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shrinkToFit="1"/>
    </xf>
    <xf numFmtId="41" fontId="12" fillId="2" borderId="4" xfId="2" applyFont="1" applyFill="1" applyBorder="1" applyAlignment="1">
      <alignment horizontal="center" vertical="center" wrapText="1"/>
    </xf>
    <xf numFmtId="41" fontId="12" fillId="2" borderId="3" xfId="2" applyFont="1" applyFill="1" applyBorder="1" applyAlignment="1">
      <alignment horizontal="center" vertical="center" wrapText="1"/>
    </xf>
    <xf numFmtId="41" fontId="12" fillId="2" borderId="7" xfId="2" applyFont="1" applyFill="1" applyBorder="1" applyAlignment="1">
      <alignment horizontal="center" vertical="center" wrapText="1"/>
    </xf>
    <xf numFmtId="41" fontId="12" fillId="2" borderId="9" xfId="2" applyFont="1" applyFill="1" applyBorder="1" applyAlignment="1">
      <alignment horizontal="center" vertical="center" wrapText="1"/>
    </xf>
    <xf numFmtId="41" fontId="27" fillId="2" borderId="37" xfId="2" applyFont="1" applyFill="1" applyBorder="1" applyAlignment="1">
      <alignment horizontal="center" vertical="center" wrapText="1" shrinkToFit="1"/>
    </xf>
    <xf numFmtId="41" fontId="27" fillId="2" borderId="38" xfId="2" applyFont="1" applyFill="1" applyBorder="1" applyAlignment="1">
      <alignment horizontal="center" vertical="center" shrinkToFit="1"/>
    </xf>
    <xf numFmtId="41" fontId="12" fillId="2" borderId="10" xfId="2" applyFont="1" applyFill="1" applyBorder="1" applyAlignment="1">
      <alignment horizontal="center" vertical="center" wrapText="1"/>
    </xf>
    <xf numFmtId="41" fontId="12" fillId="2" borderId="11" xfId="2" applyFont="1" applyFill="1" applyBorder="1" applyAlignment="1">
      <alignment horizontal="center" vertical="center" wrapText="1"/>
    </xf>
    <xf numFmtId="41" fontId="12" fillId="2" borderId="12" xfId="2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left" vertical="center" shrinkToFit="1"/>
    </xf>
    <xf numFmtId="0" fontId="5" fillId="2" borderId="52" xfId="0" applyFont="1" applyFill="1" applyBorder="1" applyAlignment="1">
      <alignment horizontal="left" vertical="center" shrinkToFit="1"/>
    </xf>
    <xf numFmtId="0" fontId="5" fillId="2" borderId="53" xfId="0" applyFont="1" applyFill="1" applyBorder="1" applyAlignment="1">
      <alignment horizontal="left" vertical="center" shrinkToFit="1"/>
    </xf>
    <xf numFmtId="0" fontId="17" fillId="0" borderId="0" xfId="0" applyFont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79" fontId="0" fillId="0" borderId="0" xfId="0" quotePrefix="1" applyNumberFormat="1">
      <alignment vertical="center"/>
    </xf>
  </cellXfs>
  <cellStyles count="4">
    <cellStyle name="백분율" xfId="1" builtinId="5"/>
    <cellStyle name="쉼표 [0]" xfId="2" builtinId="6"/>
    <cellStyle name="표준" xfId="0" builtinId="0"/>
    <cellStyle name="하이퍼링크" xfId="3" builtinId="8"/>
  </cellStyles>
  <dxfs count="5">
    <dxf>
      <numFmt numFmtId="14" formatCode="0.00%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돋움"/>
        <scheme val="none"/>
      </font>
      <fill>
        <patternFill patternType="none">
          <fgColor indexed="64"/>
          <bgColor indexed="65"/>
        </patternFill>
      </fill>
    </dxf>
    <dxf>
      <numFmt numFmtId="14" formatCode="0.00%"/>
    </dxf>
  </dxfs>
  <tableStyles count="0" defaultTableStyle="TableStyleMedium9" defaultPivotStyle="PivotStyleLight16"/>
  <colors>
    <mruColors>
      <color rgb="FFCCFFCC"/>
      <color rgb="FFCCECFF"/>
      <color rgb="FFFFCCFF"/>
      <color rgb="FFFFCC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Adobe 고딕 Std B"/>
                </a:rPr>
                <a:t>연봉계산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ko-KR" altLang="en-US" sz="1600" b="0" i="0" u="none" strike="noStrike" baseline="0">
                  <a:solidFill>
                    <a:srgbClr val="000000"/>
                  </a:solidFill>
                  <a:latin typeface="Adobe 고딕 Std B"/>
                </a:rPr>
                <a:t>월봉계산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표1_6" displayName="표1_6" ref="A6:D8" totalsRowShown="0">
  <autoFilter ref="A6:D8"/>
  <tableColumns count="4">
    <tableColumn id="1" name="적용기간"/>
    <tableColumn id="2" name="요율" dataDxfId="4"/>
    <tableColumn id="4" name="본인부담"/>
    <tableColumn id="3" name="기관부담" dataDxfId="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7" name="표1_68" displayName="표1_68" ref="A13:D16" totalsRowShown="0">
  <autoFilter ref="A13:D16"/>
  <tableColumns count="4">
    <tableColumn id="1" name="적용기간"/>
    <tableColumn id="2" name="요율" dataDxfId="2"/>
    <tableColumn id="4" name="본인부담"/>
    <tableColumn id="3" name="정부/자치단체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1" name="표1" displayName="표1" ref="A7:D15" totalsRowShown="0">
  <autoFilter ref="A7:D15"/>
  <tableColumns count="4">
    <tableColumn id="1" name="적용기간"/>
    <tableColumn id="2" name="건강보험율" dataDxfId="1"/>
    <tableColumn id="3" name="요양보험율" dataDxfId="0"/>
    <tableColumn id="4" name="비고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samo.sw4u.kr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://asamo.sw4u.kr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hyperlink" Target="http://asamo.sw4u.k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asamo.sw4u.kr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hyperlink" Target="http://asamo.sw4u.kr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asamo.sw4u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I22"/>
  <sheetViews>
    <sheetView tabSelected="1" zoomScaleNormal="100" workbookViewId="0">
      <selection activeCell="I30" sqref="I30"/>
    </sheetView>
  </sheetViews>
  <sheetFormatPr defaultColWidth="2" defaultRowHeight="13.5" customHeight="1"/>
  <cols>
    <col min="1" max="1" width="2.88671875" style="46" customWidth="1"/>
    <col min="2" max="2" width="17.44140625" style="46" customWidth="1"/>
    <col min="3" max="3" width="9.6640625" style="46" customWidth="1"/>
    <col min="4" max="4" width="11.6640625" style="46" bestFit="1" customWidth="1"/>
    <col min="5" max="5" width="10.21875" style="46" customWidth="1"/>
    <col min="6" max="6" width="10.88671875" style="46" customWidth="1"/>
    <col min="7" max="7" width="9.5546875" style="46" bestFit="1" customWidth="1"/>
    <col min="8" max="8" width="11.6640625" style="46" customWidth="1"/>
    <col min="9" max="9" width="10.33203125" style="46" customWidth="1"/>
    <col min="10" max="16384" width="2" style="46"/>
  </cols>
  <sheetData>
    <row r="1" spans="2:9" s="75" customFormat="1" ht="20.25" customHeight="1">
      <c r="B1" s="115" t="s">
        <v>158</v>
      </c>
      <c r="C1" s="115"/>
      <c r="D1" s="115"/>
      <c r="E1" s="115"/>
      <c r="F1" s="115"/>
      <c r="G1" s="18" t="s">
        <v>38</v>
      </c>
      <c r="H1" s="19" t="s">
        <v>47</v>
      </c>
      <c r="I1" s="109" t="s">
        <v>160</v>
      </c>
    </row>
    <row r="2" spans="2:9" s="75" customFormat="1" ht="46.5" customHeight="1" thickBot="1">
      <c r="B2" s="115"/>
      <c r="C2" s="115"/>
      <c r="D2" s="115"/>
      <c r="E2" s="115"/>
      <c r="F2" s="115"/>
      <c r="G2" s="110" t="s">
        <v>48</v>
      </c>
      <c r="H2" s="111" t="s">
        <v>159</v>
      </c>
      <c r="I2" s="112" t="s">
        <v>161</v>
      </c>
    </row>
    <row r="3" spans="2:9" s="75" customFormat="1" ht="23.25" customHeight="1">
      <c r="B3" s="43"/>
      <c r="C3" s="66" t="s">
        <v>0</v>
      </c>
      <c r="D3" s="67">
        <f>F4*D4</f>
        <v>14400000</v>
      </c>
      <c r="E3" s="68" t="s">
        <v>153</v>
      </c>
      <c r="F3" s="69">
        <v>1200000</v>
      </c>
      <c r="G3" s="63"/>
      <c r="H3" s="64"/>
      <c r="I3" s="63"/>
    </row>
    <row r="4" spans="2:9" s="75" customFormat="1" ht="23.25" customHeight="1">
      <c r="B4" s="43"/>
      <c r="C4" s="105" t="s">
        <v>9</v>
      </c>
      <c r="D4" s="106">
        <v>12</v>
      </c>
      <c r="E4" s="107" t="s">
        <v>152</v>
      </c>
      <c r="F4" s="108">
        <v>1200000</v>
      </c>
      <c r="G4" s="65"/>
      <c r="H4" s="65"/>
      <c r="I4" s="63"/>
    </row>
    <row r="5" spans="2:9" s="75" customFormat="1" ht="27.75" customHeight="1" thickBot="1">
      <c r="B5" s="145" t="s">
        <v>157</v>
      </c>
      <c r="C5" s="146"/>
      <c r="D5" s="146"/>
      <c r="E5" s="146"/>
      <c r="F5" s="146"/>
      <c r="G5" s="146"/>
      <c r="H5" s="146"/>
      <c r="I5" s="147"/>
    </row>
    <row r="6" spans="2:9" s="75" customFormat="1" ht="21" customHeight="1" thickBot="1">
      <c r="B6" s="133" t="s">
        <v>1</v>
      </c>
      <c r="C6" s="134"/>
      <c r="D6" s="133" t="s">
        <v>144</v>
      </c>
      <c r="E6" s="135"/>
      <c r="F6" s="134"/>
      <c r="G6" s="135" t="s">
        <v>145</v>
      </c>
      <c r="H6" s="135"/>
      <c r="I6" s="134"/>
    </row>
    <row r="7" spans="2:9" s="75" customFormat="1" ht="13.5" customHeight="1">
      <c r="B7" s="136" t="s">
        <v>4</v>
      </c>
      <c r="C7" s="137"/>
      <c r="D7" s="6" t="s">
        <v>143</v>
      </c>
      <c r="E7" s="86" t="s">
        <v>151</v>
      </c>
      <c r="F7" s="87" t="s">
        <v>150</v>
      </c>
      <c r="G7" s="6" t="s">
        <v>56</v>
      </c>
      <c r="H7" s="84" t="s">
        <v>155</v>
      </c>
      <c r="I7" s="87" t="s">
        <v>2</v>
      </c>
    </row>
    <row r="8" spans="2:9" s="75" customFormat="1" ht="21" customHeight="1" thickBot="1">
      <c r="B8" s="138"/>
      <c r="C8" s="139"/>
      <c r="D8" s="70">
        <f>연금보험요율!C7</f>
        <v>4.4999999999999998E-2</v>
      </c>
      <c r="E8" s="72">
        <f>ROUNDDOWN(F3*D8,-1)</f>
        <v>54000</v>
      </c>
      <c r="F8" s="8">
        <f>ROUNDDOWN(E8*12,-1)</f>
        <v>648000</v>
      </c>
      <c r="G8" s="74">
        <f>연금보험요율!D7</f>
        <v>4.4999999999999998E-2</v>
      </c>
      <c r="H8" s="45">
        <f>ROUNDDOWN(F3*G8,-1)</f>
        <v>54000</v>
      </c>
      <c r="I8" s="8">
        <f>H8*12</f>
        <v>648000</v>
      </c>
    </row>
    <row r="9" spans="2:9" s="75" customFormat="1" ht="13.5" customHeight="1">
      <c r="B9" s="116" t="s">
        <v>5</v>
      </c>
      <c r="C9" s="117"/>
      <c r="D9" s="6" t="s">
        <v>143</v>
      </c>
      <c r="E9" s="86" t="s">
        <v>151</v>
      </c>
      <c r="F9" s="87" t="s">
        <v>150</v>
      </c>
      <c r="G9" s="6" t="s">
        <v>56</v>
      </c>
      <c r="H9" s="84" t="s">
        <v>155</v>
      </c>
      <c r="I9" s="87" t="s">
        <v>2</v>
      </c>
    </row>
    <row r="10" spans="2:9" s="75" customFormat="1" ht="21" customHeight="1" thickBot="1">
      <c r="B10" s="118"/>
      <c r="C10" s="119"/>
      <c r="D10" s="59">
        <f>건강보험요율!B24</f>
        <v>2.9950000000000001E-2</v>
      </c>
      <c r="E10" s="73">
        <f>ROUNDDOWN(F4*D10,-1)</f>
        <v>35940</v>
      </c>
      <c r="F10" s="8">
        <f>ROUNDDOWN(D3*D10,-1)</f>
        <v>431280</v>
      </c>
      <c r="G10" s="89">
        <f>건강보험요율!C24</f>
        <v>2.9950000000000001E-2</v>
      </c>
      <c r="H10" s="44">
        <f>ROUNDDOWN(F4*G10,-1)</f>
        <v>35940</v>
      </c>
      <c r="I10" s="7">
        <f>ROUNDDOWN(D3*G10,-1)</f>
        <v>431280</v>
      </c>
    </row>
    <row r="11" spans="2:9" s="75" customFormat="1" ht="13.5" customHeight="1">
      <c r="B11" s="116" t="s">
        <v>6</v>
      </c>
      <c r="C11" s="117"/>
      <c r="D11" s="6" t="s">
        <v>143</v>
      </c>
      <c r="E11" s="86" t="s">
        <v>151</v>
      </c>
      <c r="F11" s="84" t="s">
        <v>150</v>
      </c>
      <c r="G11" s="6" t="s">
        <v>56</v>
      </c>
      <c r="H11" s="84" t="s">
        <v>155</v>
      </c>
      <c r="I11" s="87" t="s">
        <v>2</v>
      </c>
    </row>
    <row r="12" spans="2:9" s="75" customFormat="1" ht="21" customHeight="1" thickBot="1">
      <c r="B12" s="118"/>
      <c r="C12" s="119"/>
      <c r="D12" s="71">
        <f>표1[[#This Row],[요양보험율]]</f>
        <v>6.5500000000000003E-2</v>
      </c>
      <c r="E12" s="44">
        <f>ROUNDDOWN(E10*D12,-1)</f>
        <v>2350</v>
      </c>
      <c r="F12" s="76">
        <f>ROUNDDOWN(F10*D12,-1)</f>
        <v>28240</v>
      </c>
      <c r="G12" s="101">
        <f>표1[[#This Row],[요양보험율]]</f>
        <v>6.5500000000000003E-2</v>
      </c>
      <c r="H12" s="44">
        <f>ROUNDDOWN(H10*G12,-1)</f>
        <v>2350</v>
      </c>
      <c r="I12" s="7">
        <f>ROUNDDOWN(I10*G12,-1)</f>
        <v>28240</v>
      </c>
    </row>
    <row r="13" spans="2:9" s="75" customFormat="1" ht="13.5" customHeight="1">
      <c r="B13" s="142" t="s">
        <v>7</v>
      </c>
      <c r="C13" s="140" t="s">
        <v>149</v>
      </c>
      <c r="D13" s="127"/>
      <c r="E13" s="128"/>
      <c r="F13" s="129"/>
      <c r="G13" s="6" t="s">
        <v>56</v>
      </c>
      <c r="H13" s="84" t="s">
        <v>155</v>
      </c>
      <c r="I13" s="87" t="s">
        <v>2</v>
      </c>
    </row>
    <row r="14" spans="2:9" s="75" customFormat="1" ht="21" customHeight="1" thickBot="1">
      <c r="B14" s="143"/>
      <c r="C14" s="141"/>
      <c r="D14" s="130"/>
      <c r="E14" s="131"/>
      <c r="F14" s="132"/>
      <c r="G14" s="96">
        <f>고용보험요율!D11</f>
        <v>8.5000000000000006E-3</v>
      </c>
      <c r="H14" s="88">
        <f>ROUNDDOWN(F4*G14,-1)</f>
        <v>10200</v>
      </c>
      <c r="I14" s="7">
        <f>ROUNDDOWN(D3*G14,-1)</f>
        <v>122400</v>
      </c>
    </row>
    <row r="15" spans="2:9" s="75" customFormat="1" ht="13.5" customHeight="1">
      <c r="B15" s="143"/>
      <c r="C15" s="113" t="s">
        <v>32</v>
      </c>
      <c r="D15" s="6" t="s">
        <v>143</v>
      </c>
      <c r="E15" s="86" t="s">
        <v>151</v>
      </c>
      <c r="F15" s="87" t="s">
        <v>150</v>
      </c>
      <c r="G15" s="94" t="s">
        <v>56</v>
      </c>
      <c r="H15" s="94" t="s">
        <v>155</v>
      </c>
      <c r="I15" s="97" t="s">
        <v>2</v>
      </c>
    </row>
    <row r="16" spans="2:9" s="75" customFormat="1" ht="21" customHeight="1" thickBot="1">
      <c r="B16" s="144"/>
      <c r="C16" s="114"/>
      <c r="D16" s="100">
        <f>고용보험요율!C7</f>
        <v>6.4999999999999997E-3</v>
      </c>
      <c r="E16" s="98">
        <f>ROUNDDOWN(F4*D16,-1)</f>
        <v>7800</v>
      </c>
      <c r="F16" s="8">
        <f>ROUNDDOWN(D3*D16,-1)</f>
        <v>93600</v>
      </c>
      <c r="G16" s="99">
        <f>고용보험요율!D7</f>
        <v>6.4999999999999997E-3</v>
      </c>
      <c r="H16" s="98">
        <f>ROUNDDOWN(F4*G16,-1)</f>
        <v>7800</v>
      </c>
      <c r="I16" s="8">
        <f>ROUNDDOWN(D3*G16,-1)</f>
        <v>93600</v>
      </c>
    </row>
    <row r="17" spans="2:9" s="75" customFormat="1" ht="13.5" customHeight="1">
      <c r="B17" s="116" t="s">
        <v>8</v>
      </c>
      <c r="C17" s="117"/>
      <c r="D17" s="123"/>
      <c r="E17" s="124"/>
      <c r="F17" s="124"/>
      <c r="G17" s="95" t="s">
        <v>56</v>
      </c>
      <c r="H17" s="90" t="s">
        <v>155</v>
      </c>
      <c r="I17" s="93" t="s">
        <v>2</v>
      </c>
    </row>
    <row r="18" spans="2:9" s="75" customFormat="1" ht="21" customHeight="1" thickBot="1">
      <c r="B18" s="118"/>
      <c r="C18" s="119"/>
      <c r="D18" s="125"/>
      <c r="E18" s="126"/>
      <c r="F18" s="126"/>
      <c r="G18" s="91">
        <f>산재보험요율!B82</f>
        <v>0.01</v>
      </c>
      <c r="H18" s="92">
        <f>ROUNDDOWN(F4*G18,-1)</f>
        <v>12000</v>
      </c>
      <c r="I18" s="60">
        <f>ROUNDDOWN(D3*G18,-1)</f>
        <v>144000</v>
      </c>
    </row>
    <row r="19" spans="2:9" s="75" customFormat="1" ht="21" customHeight="1">
      <c r="B19" s="116" t="s">
        <v>156</v>
      </c>
      <c r="C19" s="117"/>
      <c r="D19" s="83"/>
      <c r="E19" s="84" t="s">
        <v>155</v>
      </c>
      <c r="F19" s="85" t="s">
        <v>3</v>
      </c>
      <c r="G19" s="61"/>
      <c r="H19" s="62" t="s">
        <v>155</v>
      </c>
      <c r="I19" s="85" t="s">
        <v>3</v>
      </c>
    </row>
    <row r="20" spans="2:9" s="75" customFormat="1" ht="21" customHeight="1" thickBot="1">
      <c r="B20" s="118"/>
      <c r="C20" s="119"/>
      <c r="D20" s="102"/>
      <c r="E20" s="103">
        <f>SUM(E8,E10,E12,E16)</f>
        <v>100090</v>
      </c>
      <c r="F20" s="104">
        <f>SUM(F8,F10,F12,F16)</f>
        <v>1201120</v>
      </c>
      <c r="G20" s="80"/>
      <c r="H20" s="81">
        <f>SUM(H8,H10,H12,H14,H16,H18)</f>
        <v>122290</v>
      </c>
      <c r="I20" s="82">
        <f>SUM(I8,I10,I12,I14,I16,I18)</f>
        <v>1467520</v>
      </c>
    </row>
    <row r="21" spans="2:9" s="75" customFormat="1" ht="3" customHeight="1">
      <c r="B21" s="77"/>
      <c r="C21" s="77"/>
      <c r="D21" s="58"/>
      <c r="E21" s="58"/>
      <c r="F21" s="58"/>
      <c r="G21" s="78"/>
      <c r="H21" s="79"/>
      <c r="I21" s="79"/>
    </row>
    <row r="22" spans="2:9" s="75" customFormat="1" ht="45" customHeight="1">
      <c r="B22" s="120" t="s">
        <v>154</v>
      </c>
      <c r="C22" s="121"/>
      <c r="D22" s="121"/>
      <c r="E22" s="121"/>
      <c r="F22" s="121"/>
      <c r="G22" s="121"/>
      <c r="H22" s="121"/>
      <c r="I22" s="122"/>
    </row>
  </sheetData>
  <mergeCells count="16">
    <mergeCell ref="C15:C16"/>
    <mergeCell ref="B1:F2"/>
    <mergeCell ref="B19:C20"/>
    <mergeCell ref="B22:I22"/>
    <mergeCell ref="D17:F18"/>
    <mergeCell ref="D13:F14"/>
    <mergeCell ref="B6:C6"/>
    <mergeCell ref="D6:F6"/>
    <mergeCell ref="G6:I6"/>
    <mergeCell ref="B7:C8"/>
    <mergeCell ref="C13:C14"/>
    <mergeCell ref="B9:C10"/>
    <mergeCell ref="B11:C12"/>
    <mergeCell ref="B13:B16"/>
    <mergeCell ref="B17:C18"/>
    <mergeCell ref="B5:I5"/>
  </mergeCells>
  <phoneticPr fontId="2" type="noConversion"/>
  <hyperlinks>
    <hyperlink ref="I2" r:id="rId1"/>
  </hyperlinks>
  <pageMargins left="0.74803149606299213" right="0.74803149606299213" top="0.98425196850393704" bottom="0.98425196850393704" header="0.51181102362204722" footer="0.51181102362204722"/>
  <pageSetup paperSize="9" orientation="landscape" horizont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단추22_Click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Button 31">
              <controlPr defaultSize="0" print="0" autoFill="0" autoPict="0" macro="[0]!단추31_Click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6"/>
  <sheetViews>
    <sheetView workbookViewId="0">
      <selection sqref="A1:D2"/>
    </sheetView>
  </sheetViews>
  <sheetFormatPr defaultRowHeight="13.5"/>
  <cols>
    <col min="1" max="1" width="15.33203125" bestFit="1" customWidth="1"/>
    <col min="2" max="2" width="12.21875" bestFit="1" customWidth="1"/>
    <col min="3" max="3" width="10.44140625" bestFit="1" customWidth="1"/>
    <col min="4" max="4" width="15.109375" bestFit="1" customWidth="1"/>
    <col min="5" max="5" width="10.6640625" customWidth="1"/>
    <col min="6" max="6" width="9.77734375" customWidth="1"/>
    <col min="7" max="7" width="8.88671875" customWidth="1"/>
    <col min="8" max="8" width="48.5546875" bestFit="1" customWidth="1"/>
  </cols>
  <sheetData>
    <row r="1" spans="1:7" ht="20.25" customHeight="1">
      <c r="A1" s="148" t="s">
        <v>51</v>
      </c>
      <c r="B1" s="148"/>
      <c r="C1" s="148"/>
      <c r="D1" s="148"/>
      <c r="E1" s="18" t="s">
        <v>38</v>
      </c>
      <c r="F1" s="19" t="s">
        <v>47</v>
      </c>
      <c r="G1" s="109" t="s">
        <v>160</v>
      </c>
    </row>
    <row r="2" spans="1:7" ht="42.75" customHeight="1">
      <c r="A2" s="148"/>
      <c r="B2" s="148"/>
      <c r="C2" s="148"/>
      <c r="D2" s="148"/>
      <c r="E2" s="110" t="s">
        <v>48</v>
      </c>
      <c r="F2" s="111" t="s">
        <v>159</v>
      </c>
      <c r="G2" s="112" t="s">
        <v>161</v>
      </c>
    </row>
    <row r="3" spans="1:7" ht="20.25">
      <c r="A3" s="11" t="s">
        <v>39</v>
      </c>
      <c r="B3" t="s">
        <v>40</v>
      </c>
    </row>
    <row r="4" spans="1:7" ht="20.25">
      <c r="A4" s="11" t="s">
        <v>41</v>
      </c>
      <c r="B4" t="s">
        <v>42</v>
      </c>
    </row>
    <row r="6" spans="1:7">
      <c r="A6" t="s">
        <v>10</v>
      </c>
      <c r="B6" t="s">
        <v>37</v>
      </c>
      <c r="C6" t="s">
        <v>43</v>
      </c>
      <c r="D6" s="13" t="s">
        <v>44</v>
      </c>
      <c r="E6" s="13"/>
      <c r="F6" s="13"/>
      <c r="G6" s="13"/>
    </row>
    <row r="7" spans="1:7">
      <c r="A7" t="s">
        <v>35</v>
      </c>
      <c r="B7" s="5">
        <v>0.09</v>
      </c>
      <c r="C7" s="1">
        <v>4.4999999999999998E-2</v>
      </c>
      <c r="D7" s="16">
        <v>4.4999999999999998E-2</v>
      </c>
      <c r="E7" s="14"/>
      <c r="F7" s="15"/>
      <c r="G7" s="15"/>
    </row>
    <row r="8" spans="1:7">
      <c r="B8" s="1"/>
      <c r="D8" s="12"/>
      <c r="E8" s="16"/>
      <c r="F8" s="17"/>
      <c r="G8" s="17"/>
    </row>
    <row r="9" spans="1:7">
      <c r="D9" s="12"/>
      <c r="E9" s="12"/>
      <c r="F9" s="12"/>
      <c r="G9" s="12"/>
    </row>
    <row r="12" spans="1:7">
      <c r="A12" t="s">
        <v>36</v>
      </c>
    </row>
    <row r="13" spans="1:7">
      <c r="A13" t="s">
        <v>10</v>
      </c>
      <c r="B13" t="s">
        <v>37</v>
      </c>
      <c r="C13" t="s">
        <v>45</v>
      </c>
      <c r="D13" t="s">
        <v>46</v>
      </c>
    </row>
    <row r="14" spans="1:7">
      <c r="A14" t="s">
        <v>35</v>
      </c>
      <c r="B14" s="5">
        <v>0.14000000000000001</v>
      </c>
      <c r="C14" s="5">
        <v>7.0000000000000007E-2</v>
      </c>
      <c r="D14" s="5">
        <v>7.0000000000000007E-2</v>
      </c>
      <c r="E14" s="5"/>
      <c r="F14" s="3"/>
      <c r="G14" s="3"/>
    </row>
    <row r="15" spans="1:7">
      <c r="B15" s="1"/>
      <c r="E15" s="1"/>
      <c r="F15" s="4"/>
      <c r="G15" s="4"/>
    </row>
    <row r="16" spans="1:7">
      <c r="B16" s="1"/>
      <c r="C16" s="2"/>
    </row>
  </sheetData>
  <mergeCells count="1">
    <mergeCell ref="A1:D2"/>
  </mergeCells>
  <phoneticPr fontId="2" type="noConversion"/>
  <hyperlinks>
    <hyperlink ref="G2" r:id="rId1"/>
  </hyperlinks>
  <pageMargins left="0.7" right="0.7" top="0.75" bottom="0.75" header="0.3" footer="0.3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30"/>
  <sheetViews>
    <sheetView workbookViewId="0">
      <selection activeCell="D31" sqref="D31"/>
    </sheetView>
  </sheetViews>
  <sheetFormatPr defaultRowHeight="13.5"/>
  <cols>
    <col min="1" max="1" width="15.33203125" bestFit="1" customWidth="1"/>
    <col min="2" max="3" width="12.21875" bestFit="1" customWidth="1"/>
    <col min="4" max="4" width="22.33203125" bestFit="1" customWidth="1"/>
    <col min="5" max="5" width="10.6640625" bestFit="1" customWidth="1"/>
    <col min="6" max="6" width="8.21875" bestFit="1" customWidth="1"/>
    <col min="7" max="7" width="17.6640625" bestFit="1" customWidth="1"/>
    <col min="8" max="9" width="9.21875" customWidth="1"/>
  </cols>
  <sheetData>
    <row r="1" spans="1:7" ht="20.25" customHeight="1">
      <c r="A1" s="148" t="s">
        <v>52</v>
      </c>
      <c r="B1" s="148"/>
      <c r="C1" s="148"/>
      <c r="D1" s="148"/>
      <c r="E1" s="18" t="s">
        <v>38</v>
      </c>
      <c r="F1" s="19" t="s">
        <v>47</v>
      </c>
      <c r="G1" s="109" t="s">
        <v>160</v>
      </c>
    </row>
    <row r="2" spans="1:7" ht="42.75" customHeight="1">
      <c r="A2" s="148"/>
      <c r="B2" s="148"/>
      <c r="C2" s="148"/>
      <c r="D2" s="148"/>
      <c r="E2" s="110" t="s">
        <v>48</v>
      </c>
      <c r="F2" s="111" t="s">
        <v>159</v>
      </c>
      <c r="G2" s="112" t="s">
        <v>161</v>
      </c>
    </row>
    <row r="3" spans="1:7" ht="20.25">
      <c r="A3" s="11" t="s">
        <v>39</v>
      </c>
      <c r="B3" t="s">
        <v>40</v>
      </c>
    </row>
    <row r="4" spans="1:7" ht="20.25">
      <c r="A4" s="11" t="s">
        <v>41</v>
      </c>
      <c r="B4" t="s">
        <v>42</v>
      </c>
    </row>
    <row r="6" spans="1:7">
      <c r="A6" t="s">
        <v>34</v>
      </c>
    </row>
    <row r="7" spans="1:7">
      <c r="A7" t="s">
        <v>10</v>
      </c>
      <c r="B7" t="s">
        <v>19</v>
      </c>
      <c r="C7" t="s">
        <v>20</v>
      </c>
      <c r="D7" t="s">
        <v>11</v>
      </c>
    </row>
    <row r="8" spans="1:7">
      <c r="A8" t="s">
        <v>12</v>
      </c>
      <c r="B8" s="1">
        <v>4.48E-2</v>
      </c>
      <c r="C8" s="1"/>
    </row>
    <row r="9" spans="1:7">
      <c r="A9" t="s">
        <v>13</v>
      </c>
      <c r="B9" s="1">
        <v>4.7699999999999999E-2</v>
      </c>
      <c r="C9" s="1"/>
    </row>
    <row r="10" spans="1:7" ht="54">
      <c r="A10" t="s">
        <v>14</v>
      </c>
      <c r="B10" s="1">
        <v>5.0799999999999998E-2</v>
      </c>
      <c r="C10" s="1">
        <v>4.0500000000000001E-2</v>
      </c>
      <c r="D10" s="30" t="s">
        <v>49</v>
      </c>
    </row>
    <row r="11" spans="1:7">
      <c r="A11" t="s">
        <v>15</v>
      </c>
      <c r="B11" s="1">
        <v>5.33E-2</v>
      </c>
      <c r="C11" s="1">
        <v>4.7800000000000002E-2</v>
      </c>
    </row>
    <row r="12" spans="1:7">
      <c r="A12" t="s">
        <v>16</v>
      </c>
      <c r="B12" s="1">
        <v>5.6399999999999999E-2</v>
      </c>
      <c r="C12" s="1">
        <v>6.5500000000000003E-2</v>
      </c>
    </row>
    <row r="13" spans="1:7">
      <c r="A13" t="s">
        <v>17</v>
      </c>
      <c r="B13" s="1">
        <v>5.8000000000000003E-2</v>
      </c>
      <c r="C13" s="1">
        <v>6.5500000000000003E-2</v>
      </c>
    </row>
    <row r="14" spans="1:7">
      <c r="A14" t="s">
        <v>18</v>
      </c>
      <c r="B14" s="1">
        <v>5.8900000000000001E-2</v>
      </c>
      <c r="C14" s="1">
        <v>6.5500000000000003E-2</v>
      </c>
      <c r="E14" s="29"/>
    </row>
    <row r="15" spans="1:7">
      <c r="A15" t="s">
        <v>162</v>
      </c>
      <c r="B15" s="1">
        <v>5.9900000000000002E-2</v>
      </c>
      <c r="C15" s="1">
        <v>6.5500000000000003E-2</v>
      </c>
    </row>
    <row r="23" spans="1:5" ht="14.25" thickBot="1">
      <c r="A23" s="20" t="s">
        <v>147</v>
      </c>
      <c r="B23" s="20" t="s">
        <v>146</v>
      </c>
      <c r="C23" s="20" t="s">
        <v>23</v>
      </c>
      <c r="D23" s="21" t="s">
        <v>22</v>
      </c>
    </row>
    <row r="24" spans="1:5">
      <c r="A24" s="22" t="s">
        <v>148</v>
      </c>
      <c r="B24" s="23">
        <v>2.9950000000000001E-2</v>
      </c>
      <c r="C24" s="23">
        <v>2.9950000000000001E-2</v>
      </c>
      <c r="D24" s="24"/>
    </row>
    <row r="25" spans="1:5">
      <c r="A25" s="10" t="s">
        <v>24</v>
      </c>
      <c r="B25" s="25">
        <v>2.9950000000000001E-2</v>
      </c>
      <c r="C25" s="25"/>
      <c r="D25" s="26">
        <v>2.9950000000000001E-2</v>
      </c>
    </row>
    <row r="26" spans="1:5">
      <c r="A26" s="27" t="s">
        <v>25</v>
      </c>
      <c r="B26" s="28">
        <v>2.9950000000000001E-2</v>
      </c>
      <c r="C26" s="28">
        <v>1.7670000000000002E-2</v>
      </c>
      <c r="D26" s="9">
        <v>1.1780000000000001E-2</v>
      </c>
    </row>
    <row r="29" spans="1:5">
      <c r="C29">
        <v>1.7969999999999999</v>
      </c>
      <c r="D29">
        <v>1.198</v>
      </c>
      <c r="E29" t="s">
        <v>163</v>
      </c>
    </row>
    <row r="30" spans="1:5">
      <c r="B30" s="5">
        <v>0.5</v>
      </c>
      <c r="C30" s="152" t="s">
        <v>164</v>
      </c>
      <c r="D30" s="2" t="s">
        <v>165</v>
      </c>
    </row>
  </sheetData>
  <mergeCells count="1">
    <mergeCell ref="A1:D2"/>
  </mergeCells>
  <phoneticPr fontId="2" type="noConversion"/>
  <hyperlinks>
    <hyperlink ref="G2" r:id="rId1"/>
  </hyperlinks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1"/>
  <sheetViews>
    <sheetView workbookViewId="0">
      <selection sqref="A1:D2"/>
    </sheetView>
  </sheetViews>
  <sheetFormatPr defaultRowHeight="13.5"/>
  <cols>
    <col min="1" max="1" width="15.33203125" bestFit="1" customWidth="1"/>
    <col min="2" max="2" width="48.44140625" customWidth="1"/>
    <col min="3" max="4" width="7.77734375" customWidth="1"/>
    <col min="5" max="5" width="10.5546875" customWidth="1"/>
    <col min="6" max="6" width="9.88671875" customWidth="1"/>
    <col min="7" max="7" width="17.6640625" bestFit="1" customWidth="1"/>
  </cols>
  <sheetData>
    <row r="1" spans="1:7" ht="20.25" customHeight="1">
      <c r="A1" s="148" t="s">
        <v>53</v>
      </c>
      <c r="B1" s="148"/>
      <c r="C1" s="148"/>
      <c r="D1" s="148"/>
      <c r="E1" s="18" t="s">
        <v>38</v>
      </c>
      <c r="F1" s="19" t="s">
        <v>47</v>
      </c>
      <c r="G1" s="109" t="s">
        <v>160</v>
      </c>
    </row>
    <row r="2" spans="1:7" ht="42.75" customHeight="1">
      <c r="A2" s="148"/>
      <c r="B2" s="148"/>
      <c r="C2" s="148"/>
      <c r="D2" s="148"/>
      <c r="E2" s="110" t="s">
        <v>48</v>
      </c>
      <c r="F2" s="111" t="s">
        <v>159</v>
      </c>
      <c r="G2" s="112" t="s">
        <v>161</v>
      </c>
    </row>
    <row r="3" spans="1:7" ht="20.25">
      <c r="A3" s="11" t="s">
        <v>39</v>
      </c>
      <c r="B3" t="s">
        <v>40</v>
      </c>
    </row>
    <row r="4" spans="1:7" ht="20.25">
      <c r="A4" s="11" t="s">
        <v>41</v>
      </c>
      <c r="B4" t="s">
        <v>42</v>
      </c>
    </row>
    <row r="6" spans="1:7" ht="19.5" customHeight="1">
      <c r="A6" s="31" t="s">
        <v>21</v>
      </c>
      <c r="B6" s="32" t="s">
        <v>31</v>
      </c>
      <c r="C6" s="32" t="s">
        <v>26</v>
      </c>
      <c r="D6" s="33" t="s">
        <v>50</v>
      </c>
    </row>
    <row r="7" spans="1:7" ht="19.5" customHeight="1">
      <c r="A7" s="42" t="s">
        <v>32</v>
      </c>
      <c r="B7" s="34"/>
      <c r="C7" s="35">
        <v>6.4999999999999997E-3</v>
      </c>
      <c r="D7" s="36">
        <v>6.4999999999999997E-3</v>
      </c>
    </row>
    <row r="8" spans="1:7" ht="19.5" customHeight="1">
      <c r="A8" s="149" t="s">
        <v>33</v>
      </c>
      <c r="B8" s="37" t="s">
        <v>27</v>
      </c>
      <c r="C8" s="38">
        <v>0</v>
      </c>
      <c r="D8" s="36">
        <v>2.5000000000000001E-3</v>
      </c>
    </row>
    <row r="9" spans="1:7" ht="19.5" customHeight="1">
      <c r="A9" s="150"/>
      <c r="B9" s="37" t="s">
        <v>28</v>
      </c>
      <c r="C9" s="38">
        <v>0</v>
      </c>
      <c r="D9" s="36">
        <v>4.4999999999999997E-3</v>
      </c>
    </row>
    <row r="10" spans="1:7" ht="19.5" customHeight="1">
      <c r="A10" s="150"/>
      <c r="B10" s="37" t="s">
        <v>29</v>
      </c>
      <c r="C10" s="38">
        <v>0</v>
      </c>
      <c r="D10" s="36">
        <v>6.4999999999999997E-3</v>
      </c>
    </row>
    <row r="11" spans="1:7" ht="19.5" customHeight="1">
      <c r="A11" s="151"/>
      <c r="B11" s="39" t="s">
        <v>30</v>
      </c>
      <c r="C11" s="40">
        <v>0</v>
      </c>
      <c r="D11" s="41">
        <v>8.5000000000000006E-3</v>
      </c>
    </row>
  </sheetData>
  <mergeCells count="2">
    <mergeCell ref="A8:A11"/>
    <mergeCell ref="A1:D2"/>
  </mergeCells>
  <phoneticPr fontId="2" type="noConversion"/>
  <hyperlinks>
    <hyperlink ref="G2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G91"/>
  <sheetViews>
    <sheetView workbookViewId="0">
      <selection sqref="A1:D2"/>
    </sheetView>
  </sheetViews>
  <sheetFormatPr defaultRowHeight="13.5"/>
  <cols>
    <col min="1" max="2" width="17.33203125" customWidth="1"/>
    <col min="3" max="3" width="16.5546875" customWidth="1"/>
    <col min="4" max="4" width="10.33203125" customWidth="1"/>
    <col min="5" max="5" width="10.5546875" customWidth="1"/>
    <col min="6" max="6" width="9.88671875" customWidth="1"/>
    <col min="7" max="7" width="17.6640625" bestFit="1" customWidth="1"/>
  </cols>
  <sheetData>
    <row r="1" spans="1:7" ht="20.25" customHeight="1">
      <c r="A1" s="148" t="s">
        <v>54</v>
      </c>
      <c r="B1" s="148"/>
      <c r="C1" s="148"/>
      <c r="D1" s="148"/>
      <c r="E1" s="18" t="s">
        <v>38</v>
      </c>
      <c r="F1" s="19" t="s">
        <v>47</v>
      </c>
      <c r="G1" s="109" t="s">
        <v>160</v>
      </c>
    </row>
    <row r="2" spans="1:7" ht="42.75" customHeight="1">
      <c r="A2" s="148"/>
      <c r="B2" s="148"/>
      <c r="C2" s="148"/>
      <c r="D2" s="148"/>
      <c r="E2" s="110" t="s">
        <v>48</v>
      </c>
      <c r="F2" s="111" t="s">
        <v>159</v>
      </c>
      <c r="G2" s="112" t="s">
        <v>161</v>
      </c>
    </row>
    <row r="3" spans="1:7" ht="20.25">
      <c r="A3" s="11" t="s">
        <v>39</v>
      </c>
      <c r="B3" t="s">
        <v>40</v>
      </c>
    </row>
    <row r="4" spans="1:7" ht="20.25">
      <c r="A4" s="11" t="s">
        <v>41</v>
      </c>
      <c r="B4" t="s">
        <v>42</v>
      </c>
    </row>
    <row r="5" spans="1:7" ht="14.25" thickBot="1"/>
    <row r="6" spans="1:7" ht="19.5" customHeight="1" thickBot="1">
      <c r="A6" s="51" t="s">
        <v>55</v>
      </c>
      <c r="B6" s="50" t="s">
        <v>142</v>
      </c>
      <c r="C6" s="55"/>
      <c r="D6" s="55"/>
      <c r="E6" s="55"/>
    </row>
    <row r="7" spans="1:7" ht="14.25" thickBot="1">
      <c r="A7" s="47" t="s">
        <v>57</v>
      </c>
      <c r="B7" s="52"/>
      <c r="C7" s="56"/>
      <c r="D7" s="57"/>
      <c r="E7" s="57"/>
    </row>
    <row r="8" spans="1:7" ht="14.25" thickBot="1">
      <c r="A8" s="48" t="s">
        <v>58</v>
      </c>
      <c r="B8" s="53">
        <v>0.34</v>
      </c>
      <c r="C8" s="56"/>
      <c r="D8" s="57"/>
      <c r="E8" s="57"/>
    </row>
    <row r="9" spans="1:7" ht="27.75" thickBot="1">
      <c r="A9" s="48" t="s">
        <v>59</v>
      </c>
      <c r="B9" s="53">
        <v>0.129</v>
      </c>
      <c r="C9" s="56"/>
      <c r="D9" s="57"/>
      <c r="E9" s="57"/>
    </row>
    <row r="10" spans="1:7" ht="14.25" thickBot="1">
      <c r="A10" s="48" t="s">
        <v>60</v>
      </c>
      <c r="B10" s="53">
        <v>0.23799999999999999</v>
      </c>
      <c r="C10" s="56"/>
      <c r="D10" s="57"/>
      <c r="E10" s="57"/>
    </row>
    <row r="11" spans="1:7" ht="14.25" thickBot="1">
      <c r="A11" s="48" t="s">
        <v>61</v>
      </c>
      <c r="B11" s="53">
        <v>7.6999999999999999E-2</v>
      </c>
      <c r="C11" s="56"/>
      <c r="D11" s="57"/>
      <c r="E11" s="57"/>
    </row>
    <row r="12" spans="1:7" ht="14.25" thickBot="1">
      <c r="A12" s="48" t="s">
        <v>62</v>
      </c>
      <c r="B12" s="53"/>
      <c r="C12" s="56"/>
      <c r="D12" s="57"/>
      <c r="E12" s="57"/>
    </row>
    <row r="13" spans="1:7" ht="14.25" thickBot="1">
      <c r="A13" s="48" t="s">
        <v>63</v>
      </c>
      <c r="B13" s="53">
        <v>6.7000000000000004E-2</v>
      </c>
      <c r="C13" s="56"/>
      <c r="D13" s="57"/>
      <c r="E13" s="57"/>
    </row>
    <row r="14" spans="1:7" ht="14.25" thickBot="1">
      <c r="A14" s="47" t="s">
        <v>64</v>
      </c>
      <c r="B14" s="52">
        <v>0</v>
      </c>
      <c r="C14" s="56"/>
      <c r="D14" s="57"/>
      <c r="E14" s="57"/>
    </row>
    <row r="15" spans="1:7" ht="14.25" thickBot="1">
      <c r="A15" s="48" t="s">
        <v>65</v>
      </c>
      <c r="B15" s="53">
        <v>0.02</v>
      </c>
      <c r="C15" s="56"/>
      <c r="D15" s="57"/>
      <c r="E15" s="57"/>
    </row>
    <row r="16" spans="1:7" ht="14.25" thickBot="1">
      <c r="A16" s="48" t="s">
        <v>66</v>
      </c>
      <c r="B16" s="53">
        <v>8.0000000000000002E-3</v>
      </c>
      <c r="C16" s="56"/>
      <c r="D16" s="57"/>
      <c r="E16" s="57"/>
    </row>
    <row r="17" spans="1:5" ht="14.25" thickBot="1">
      <c r="A17" s="48" t="s">
        <v>67</v>
      </c>
      <c r="B17" s="53">
        <v>1.2999999999999999E-2</v>
      </c>
      <c r="C17" s="56"/>
      <c r="D17" s="57"/>
      <c r="E17" s="57"/>
    </row>
    <row r="18" spans="1:5" ht="14.25" thickBot="1">
      <c r="A18" s="48" t="s">
        <v>68</v>
      </c>
      <c r="B18" s="53">
        <v>2.3E-2</v>
      </c>
      <c r="C18" s="56"/>
      <c r="D18" s="57"/>
      <c r="E18" s="57"/>
    </row>
    <row r="19" spans="1:5" ht="27.75" thickBot="1">
      <c r="A19" s="48" t="s">
        <v>69</v>
      </c>
      <c r="B19" s="53"/>
      <c r="C19" s="56"/>
      <c r="D19" s="57"/>
      <c r="E19" s="57"/>
    </row>
    <row r="20" spans="1:5" ht="14.25" thickBot="1">
      <c r="A20" s="48" t="s">
        <v>70</v>
      </c>
      <c r="B20" s="53">
        <v>4.7E-2</v>
      </c>
      <c r="C20" s="56"/>
      <c r="D20" s="57"/>
      <c r="E20" s="57"/>
    </row>
    <row r="21" spans="1:5" ht="41.25" thickBot="1">
      <c r="A21" s="48" t="s">
        <v>71</v>
      </c>
      <c r="B21" s="53">
        <v>2.5000000000000001E-2</v>
      </c>
      <c r="C21" s="56"/>
      <c r="D21" s="57"/>
      <c r="E21" s="57"/>
    </row>
    <row r="22" spans="1:5" ht="27.75" thickBot="1">
      <c r="A22" s="48" t="s">
        <v>72</v>
      </c>
      <c r="B22" s="53">
        <v>0.01</v>
      </c>
      <c r="C22" s="56"/>
      <c r="D22" s="57"/>
      <c r="E22" s="57"/>
    </row>
    <row r="23" spans="1:5" ht="14.25" thickBot="1">
      <c r="A23" s="48" t="s">
        <v>73</v>
      </c>
      <c r="B23" s="53"/>
      <c r="C23" s="56"/>
      <c r="D23" s="57"/>
      <c r="E23" s="57"/>
    </row>
    <row r="24" spans="1:5" ht="14.25" thickBot="1">
      <c r="A24" s="48" t="s">
        <v>74</v>
      </c>
      <c r="B24" s="53">
        <v>1.7000000000000001E-2</v>
      </c>
      <c r="C24" s="56"/>
      <c r="D24" s="57"/>
      <c r="E24" s="57"/>
    </row>
    <row r="25" spans="1:5" ht="27.75" thickBot="1">
      <c r="A25" s="48" t="s">
        <v>75</v>
      </c>
      <c r="B25" s="53">
        <v>8.9999999999999993E-3</v>
      </c>
      <c r="C25" s="56"/>
      <c r="D25" s="57"/>
      <c r="E25" s="57"/>
    </row>
    <row r="26" spans="1:5" ht="27.75" thickBot="1">
      <c r="A26" s="48" t="s">
        <v>76</v>
      </c>
      <c r="B26" s="53"/>
      <c r="C26" s="56"/>
      <c r="D26" s="57"/>
      <c r="E26" s="57"/>
    </row>
    <row r="27" spans="1:5" ht="27.75" thickBot="1">
      <c r="A27" s="48" t="s">
        <v>77</v>
      </c>
      <c r="B27" s="53"/>
      <c r="C27" s="56"/>
      <c r="D27" s="57"/>
      <c r="E27" s="57"/>
    </row>
    <row r="28" spans="1:5" ht="27.75" thickBot="1">
      <c r="A28" s="48" t="s">
        <v>78</v>
      </c>
      <c r="B28" s="53">
        <v>1.7000000000000001E-2</v>
      </c>
      <c r="C28" s="56"/>
      <c r="D28" s="57"/>
      <c r="E28" s="57"/>
    </row>
    <row r="29" spans="1:5" ht="14.25" thickBot="1">
      <c r="A29" s="48" t="s">
        <v>79</v>
      </c>
      <c r="B29" s="53">
        <v>2.1999999999999999E-2</v>
      </c>
      <c r="C29" s="56"/>
      <c r="D29" s="57"/>
      <c r="E29" s="57"/>
    </row>
    <row r="30" spans="1:5" ht="27.75" thickBot="1">
      <c r="A30" s="48" t="s">
        <v>80</v>
      </c>
      <c r="B30" s="53"/>
      <c r="C30" s="56"/>
      <c r="D30" s="57"/>
      <c r="E30" s="57"/>
    </row>
    <row r="31" spans="1:5" ht="14.25" thickBot="1">
      <c r="A31" s="48" t="s">
        <v>81</v>
      </c>
      <c r="B31" s="53">
        <v>1.7000000000000001E-2</v>
      </c>
      <c r="C31" s="56"/>
      <c r="D31" s="57"/>
      <c r="E31" s="57"/>
    </row>
    <row r="32" spans="1:5" ht="27.75" thickBot="1">
      <c r="A32" s="48" t="s">
        <v>82</v>
      </c>
      <c r="B32" s="53">
        <v>3.1E-2</v>
      </c>
      <c r="C32" s="56"/>
      <c r="D32" s="57"/>
      <c r="E32" s="57"/>
    </row>
    <row r="33" spans="1:5" ht="14.25" thickBot="1">
      <c r="A33" s="48" t="s">
        <v>83</v>
      </c>
      <c r="B33" s="53">
        <v>2.7E-2</v>
      </c>
      <c r="C33" s="56"/>
      <c r="D33" s="57"/>
      <c r="E33" s="57"/>
    </row>
    <row r="34" spans="1:5" ht="41.25" thickBot="1">
      <c r="A34" s="48" t="s">
        <v>84</v>
      </c>
      <c r="B34" s="53">
        <v>4.2000000000000003E-2</v>
      </c>
      <c r="C34" s="56"/>
      <c r="D34" s="57"/>
      <c r="E34" s="57"/>
    </row>
    <row r="35" spans="1:5" ht="14.25" thickBot="1">
      <c r="A35" s="48" t="s">
        <v>85</v>
      </c>
      <c r="B35" s="53">
        <v>1.0999999999999999E-2</v>
      </c>
      <c r="C35" s="56"/>
      <c r="D35" s="57"/>
      <c r="E35" s="57"/>
    </row>
    <row r="36" spans="1:5" ht="27.75" thickBot="1">
      <c r="A36" s="48" t="s">
        <v>86</v>
      </c>
      <c r="B36" s="53">
        <v>3.4000000000000002E-2</v>
      </c>
      <c r="C36" s="56"/>
      <c r="D36" s="57"/>
      <c r="E36" s="57"/>
    </row>
    <row r="37" spans="1:5" ht="14.25" thickBot="1">
      <c r="A37" s="48" t="s">
        <v>87</v>
      </c>
      <c r="B37" s="53">
        <v>2.1000000000000001E-2</v>
      </c>
      <c r="C37" s="56"/>
      <c r="D37" s="57"/>
      <c r="E37" s="57"/>
    </row>
    <row r="38" spans="1:5" ht="14.25" thickBot="1">
      <c r="A38" s="48" t="s">
        <v>88</v>
      </c>
      <c r="B38" s="53">
        <v>2.1999999999999999E-2</v>
      </c>
      <c r="C38" s="56"/>
      <c r="D38" s="57"/>
      <c r="E38" s="57"/>
    </row>
    <row r="39" spans="1:5" ht="27.75" thickBot="1">
      <c r="A39" s="48" t="s">
        <v>89</v>
      </c>
      <c r="B39" s="53">
        <v>1.2E-2</v>
      </c>
      <c r="C39" s="56"/>
      <c r="D39" s="57"/>
      <c r="E39" s="57"/>
    </row>
    <row r="40" spans="1:5" ht="14.25" thickBot="1">
      <c r="A40" s="48" t="s">
        <v>90</v>
      </c>
      <c r="B40" s="53">
        <v>7.0000000000000001E-3</v>
      </c>
      <c r="C40" s="56"/>
      <c r="D40" s="57"/>
      <c r="E40" s="57"/>
    </row>
    <row r="41" spans="1:5" ht="27.75" thickBot="1">
      <c r="A41" s="48" t="s">
        <v>91</v>
      </c>
      <c r="B41" s="53">
        <v>2.7E-2</v>
      </c>
      <c r="C41" s="56"/>
      <c r="D41" s="57"/>
      <c r="E41" s="57"/>
    </row>
    <row r="42" spans="1:5" ht="14.25" thickBot="1">
      <c r="A42" s="48" t="s">
        <v>92</v>
      </c>
      <c r="B42" s="53">
        <v>1.7999999999999999E-2</v>
      </c>
      <c r="C42" s="56"/>
      <c r="D42" s="57"/>
      <c r="E42" s="57"/>
    </row>
    <row r="43" spans="1:5" ht="27.75" thickBot="1">
      <c r="A43" s="48" t="s">
        <v>93</v>
      </c>
      <c r="B43" s="53">
        <v>1.7999999999999999E-2</v>
      </c>
      <c r="C43" s="56"/>
      <c r="D43" s="57"/>
      <c r="E43" s="57"/>
    </row>
    <row r="44" spans="1:5" ht="14.25" thickBot="1">
      <c r="A44" s="48" t="s">
        <v>94</v>
      </c>
      <c r="B44" s="53"/>
      <c r="C44" s="56"/>
      <c r="D44" s="57"/>
      <c r="E44" s="57"/>
    </row>
    <row r="45" spans="1:5" ht="27.75" thickBot="1">
      <c r="A45" s="48" t="s">
        <v>95</v>
      </c>
      <c r="B45" s="53">
        <v>0.01</v>
      </c>
      <c r="C45" s="56"/>
      <c r="D45" s="57"/>
      <c r="E45" s="57"/>
    </row>
    <row r="46" spans="1:5" ht="14.25" thickBot="1">
      <c r="A46" s="48" t="s">
        <v>96</v>
      </c>
      <c r="B46" s="53">
        <v>1.6E-2</v>
      </c>
      <c r="C46" s="56"/>
      <c r="D46" s="57"/>
      <c r="E46" s="57"/>
    </row>
    <row r="47" spans="1:5" ht="14.25" thickBot="1">
      <c r="A47" s="48" t="s">
        <v>97</v>
      </c>
      <c r="B47" s="53">
        <v>3.1E-2</v>
      </c>
      <c r="C47" s="56"/>
      <c r="D47" s="57"/>
      <c r="E47" s="57"/>
    </row>
    <row r="48" spans="1:5" ht="27.75" thickBot="1">
      <c r="A48" s="47" t="s">
        <v>98</v>
      </c>
      <c r="B48" s="52">
        <v>0</v>
      </c>
      <c r="C48" s="56"/>
      <c r="D48" s="57"/>
      <c r="E48" s="57"/>
    </row>
    <row r="49" spans="1:5" ht="27.75" thickBot="1">
      <c r="A49" s="48" t="s">
        <v>99</v>
      </c>
      <c r="B49" s="53">
        <v>8.9999999999999993E-3</v>
      </c>
      <c r="C49" s="56"/>
      <c r="D49" s="57"/>
      <c r="E49" s="57"/>
    </row>
    <row r="50" spans="1:5" ht="14.25" thickBot="1">
      <c r="A50" s="47" t="s">
        <v>100</v>
      </c>
      <c r="B50" s="52">
        <v>0</v>
      </c>
      <c r="C50" s="56"/>
      <c r="D50" s="57"/>
      <c r="E50" s="57"/>
    </row>
    <row r="51" spans="1:5" ht="14.25" thickBot="1">
      <c r="A51" s="48" t="s">
        <v>101</v>
      </c>
      <c r="B51" s="53">
        <v>3.6999999999999998E-2</v>
      </c>
      <c r="C51" s="56"/>
      <c r="D51" s="57"/>
      <c r="E51" s="57"/>
    </row>
    <row r="52" spans="1:5" ht="14.25" thickBot="1">
      <c r="A52" s="47" t="s">
        <v>102</v>
      </c>
      <c r="B52" s="52">
        <v>0</v>
      </c>
      <c r="C52" s="56"/>
      <c r="D52" s="57"/>
      <c r="E52" s="57"/>
    </row>
    <row r="53" spans="1:5" ht="27.75" thickBot="1">
      <c r="A53" s="48" t="s">
        <v>103</v>
      </c>
      <c r="B53" s="53">
        <v>8.0000000000000002E-3</v>
      </c>
      <c r="C53" s="56"/>
      <c r="D53" s="57"/>
      <c r="E53" s="57"/>
    </row>
    <row r="54" spans="1:5" ht="27.75" thickBot="1">
      <c r="A54" s="48" t="s">
        <v>104</v>
      </c>
      <c r="B54" s="53">
        <v>1.9E-2</v>
      </c>
      <c r="C54" s="56"/>
      <c r="D54" s="57"/>
      <c r="E54" s="57"/>
    </row>
    <row r="55" spans="1:5" ht="27.75" thickBot="1">
      <c r="A55" s="48" t="s">
        <v>105</v>
      </c>
      <c r="B55" s="53">
        <v>7.0999999999999994E-2</v>
      </c>
      <c r="C55" s="56"/>
      <c r="D55" s="57"/>
      <c r="E55" s="57"/>
    </row>
    <row r="56" spans="1:5" ht="27.75" thickBot="1">
      <c r="A56" s="48" t="s">
        <v>106</v>
      </c>
      <c r="B56" s="53">
        <v>0.03</v>
      </c>
      <c r="C56" s="56"/>
      <c r="D56" s="57"/>
      <c r="E56" s="57"/>
    </row>
    <row r="57" spans="1:5" ht="14.25" thickBot="1">
      <c r="A57" s="48" t="s">
        <v>107</v>
      </c>
      <c r="B57" s="53">
        <v>7.0000000000000001E-3</v>
      </c>
      <c r="C57" s="56"/>
      <c r="D57" s="57"/>
      <c r="E57" s="57"/>
    </row>
    <row r="58" spans="1:5" ht="27.75" thickBot="1">
      <c r="A58" s="48" t="s">
        <v>108</v>
      </c>
      <c r="B58" s="53">
        <v>8.9999999999999993E-3</v>
      </c>
      <c r="C58" s="56"/>
      <c r="D58" s="57"/>
      <c r="E58" s="57"/>
    </row>
    <row r="59" spans="1:5" ht="14.25" thickBot="1">
      <c r="A59" s="48" t="s">
        <v>109</v>
      </c>
      <c r="B59" s="53">
        <v>1.4999999999999999E-2</v>
      </c>
      <c r="C59" s="56"/>
      <c r="D59" s="57"/>
      <c r="E59" s="57"/>
    </row>
    <row r="60" spans="1:5" ht="14.25" thickBot="1">
      <c r="A60" s="48" t="s">
        <v>110</v>
      </c>
      <c r="B60" s="53">
        <v>1.0999999999999999E-2</v>
      </c>
      <c r="C60" s="56"/>
      <c r="D60" s="57"/>
      <c r="E60" s="57"/>
    </row>
    <row r="61" spans="1:5" ht="27.75" thickBot="1">
      <c r="A61" s="48" t="s">
        <v>111</v>
      </c>
      <c r="B61" s="53">
        <v>2.4E-2</v>
      </c>
      <c r="C61" s="56"/>
      <c r="D61" s="57"/>
      <c r="E61" s="57"/>
    </row>
    <row r="62" spans="1:5" ht="14.25" thickBot="1">
      <c r="A62" s="47" t="s">
        <v>112</v>
      </c>
      <c r="B62" s="52">
        <v>0</v>
      </c>
      <c r="C62" s="56"/>
      <c r="D62" s="57"/>
      <c r="E62" s="57"/>
    </row>
    <row r="63" spans="1:5" ht="14.25" thickBot="1">
      <c r="A63" s="48" t="s">
        <v>113</v>
      </c>
      <c r="B63" s="53">
        <v>0.08</v>
      </c>
      <c r="C63" s="56"/>
      <c r="D63" s="57"/>
      <c r="E63" s="57"/>
    </row>
    <row r="64" spans="1:5" ht="14.25" thickBot="1">
      <c r="A64" s="47" t="s">
        <v>114</v>
      </c>
      <c r="B64" s="52">
        <v>0</v>
      </c>
      <c r="C64" s="56"/>
      <c r="D64" s="57"/>
      <c r="E64" s="57"/>
    </row>
    <row r="65" spans="1:5" ht="14.25" thickBot="1">
      <c r="A65" s="48" t="s">
        <v>115</v>
      </c>
      <c r="B65" s="53">
        <v>0.252</v>
      </c>
      <c r="C65" s="56"/>
      <c r="D65" s="57"/>
      <c r="E65" s="57"/>
    </row>
    <row r="66" spans="1:5" ht="27.75" thickBot="1">
      <c r="A66" s="48" t="s">
        <v>116</v>
      </c>
      <c r="B66" s="53">
        <v>1.7999999999999999E-2</v>
      </c>
      <c r="C66" s="56"/>
      <c r="D66" s="57"/>
      <c r="E66" s="57"/>
    </row>
    <row r="67" spans="1:5" ht="14.25" thickBot="1">
      <c r="A67" s="47" t="s">
        <v>117</v>
      </c>
      <c r="B67" s="52">
        <v>0</v>
      </c>
      <c r="C67" s="56"/>
      <c r="D67" s="57"/>
      <c r="E67" s="57"/>
    </row>
    <row r="68" spans="1:5" ht="14.25" thickBot="1">
      <c r="A68" s="48" t="s">
        <v>118</v>
      </c>
      <c r="B68" s="53">
        <v>2.7E-2</v>
      </c>
      <c r="C68" s="56"/>
      <c r="D68" s="57"/>
      <c r="E68" s="57"/>
    </row>
    <row r="69" spans="1:5" ht="14.25" thickBot="1">
      <c r="A69" s="47" t="s">
        <v>119</v>
      </c>
      <c r="B69" s="52">
        <v>0</v>
      </c>
      <c r="C69" s="56"/>
      <c r="D69" s="57"/>
      <c r="E69" s="57"/>
    </row>
    <row r="70" spans="1:5" ht="27.75" thickBot="1">
      <c r="A70" s="48" t="s">
        <v>120</v>
      </c>
      <c r="B70" s="53"/>
      <c r="C70" s="56"/>
      <c r="D70" s="57"/>
      <c r="E70" s="57"/>
    </row>
    <row r="71" spans="1:5" ht="27.75" thickBot="1">
      <c r="A71" s="48" t="s">
        <v>121</v>
      </c>
      <c r="B71" s="53">
        <v>1.7999999999999999E-2</v>
      </c>
      <c r="C71" s="56"/>
      <c r="D71" s="57"/>
      <c r="E71" s="57"/>
    </row>
    <row r="72" spans="1:5" ht="27.75" thickBot="1">
      <c r="A72" s="48" t="s">
        <v>122</v>
      </c>
      <c r="B72" s="53">
        <v>3.1E-2</v>
      </c>
      <c r="C72" s="56"/>
      <c r="D72" s="57"/>
      <c r="E72" s="57"/>
    </row>
    <row r="73" spans="1:5" ht="27.75" thickBot="1">
      <c r="A73" s="48" t="s">
        <v>123</v>
      </c>
      <c r="B73" s="53">
        <v>0</v>
      </c>
      <c r="C73" s="56"/>
      <c r="D73" s="57"/>
      <c r="E73" s="57"/>
    </row>
    <row r="74" spans="1:5" ht="27.75" thickBot="1">
      <c r="A74" s="48" t="s">
        <v>124</v>
      </c>
      <c r="B74" s="53"/>
      <c r="C74" s="56"/>
      <c r="D74" s="57"/>
      <c r="E74" s="57"/>
    </row>
    <row r="75" spans="1:5" ht="14.25" thickBot="1">
      <c r="A75" s="48" t="s">
        <v>125</v>
      </c>
      <c r="B75" s="53">
        <v>0.01</v>
      </c>
      <c r="C75" s="56"/>
      <c r="D75" s="57"/>
      <c r="E75" s="57"/>
    </row>
    <row r="76" spans="1:5" ht="27.75" thickBot="1">
      <c r="A76" s="48" t="s">
        <v>126</v>
      </c>
      <c r="B76" s="53">
        <v>0</v>
      </c>
      <c r="C76" s="56"/>
      <c r="D76" s="57"/>
      <c r="E76" s="57"/>
    </row>
    <row r="77" spans="1:5" ht="27.75" thickBot="1">
      <c r="A77" s="48" t="s">
        <v>127</v>
      </c>
      <c r="B77" s="53">
        <v>6.0000000000000001E-3</v>
      </c>
      <c r="C77" s="56"/>
      <c r="D77" s="57"/>
      <c r="E77" s="57"/>
    </row>
    <row r="78" spans="1:5" ht="27.75" thickBot="1">
      <c r="A78" s="48" t="s">
        <v>128</v>
      </c>
      <c r="B78" s="53">
        <v>7.0000000000000001E-3</v>
      </c>
      <c r="C78" s="56"/>
      <c r="D78" s="57"/>
      <c r="E78" s="57"/>
    </row>
    <row r="79" spans="1:5" ht="14.25" thickBot="1">
      <c r="A79" s="48" t="s">
        <v>129</v>
      </c>
      <c r="B79" s="53">
        <v>7.0000000000000001E-3</v>
      </c>
      <c r="C79" s="56"/>
      <c r="D79" s="57"/>
      <c r="E79" s="57"/>
    </row>
    <row r="80" spans="1:5" ht="27.75" thickBot="1">
      <c r="A80" s="48" t="s">
        <v>130</v>
      </c>
      <c r="B80" s="53">
        <v>0.01</v>
      </c>
      <c r="C80" s="56"/>
      <c r="D80" s="57"/>
      <c r="E80" s="57"/>
    </row>
    <row r="81" spans="1:5" ht="27.75" thickBot="1">
      <c r="A81" s="48" t="s">
        <v>131</v>
      </c>
      <c r="B81" s="53">
        <v>8.9999999999999993E-3</v>
      </c>
      <c r="C81" s="56"/>
      <c r="D81" s="57"/>
      <c r="E81" s="57"/>
    </row>
    <row r="82" spans="1:5" ht="27.75" thickBot="1">
      <c r="A82" s="48" t="s">
        <v>132</v>
      </c>
      <c r="B82" s="53">
        <v>0.01</v>
      </c>
      <c r="C82" s="56"/>
      <c r="D82" s="57"/>
      <c r="E82" s="57"/>
    </row>
    <row r="83" spans="1:5" ht="27.75" thickBot="1">
      <c r="A83" s="48" t="s">
        <v>133</v>
      </c>
      <c r="B83" s="53">
        <v>0.01</v>
      </c>
      <c r="C83" s="56"/>
      <c r="D83" s="57"/>
      <c r="E83" s="57"/>
    </row>
    <row r="84" spans="1:5" ht="14.25" thickBot="1">
      <c r="A84" s="47" t="s">
        <v>134</v>
      </c>
      <c r="B84" s="52">
        <v>0</v>
      </c>
      <c r="C84" s="56"/>
      <c r="D84" s="57"/>
      <c r="E84" s="57"/>
    </row>
    <row r="85" spans="1:5" ht="14.25" thickBot="1">
      <c r="A85" s="48" t="s">
        <v>135</v>
      </c>
      <c r="B85" s="53">
        <v>6.0000000000000001E-3</v>
      </c>
      <c r="C85" s="56"/>
      <c r="D85" s="57"/>
      <c r="E85" s="57"/>
    </row>
    <row r="86" spans="1:5" ht="27.75" thickBot="1">
      <c r="A86" s="47" t="s">
        <v>136</v>
      </c>
      <c r="B86" s="52">
        <v>0</v>
      </c>
      <c r="C86" s="56"/>
      <c r="D86" s="57"/>
      <c r="E86" s="57"/>
    </row>
    <row r="87" spans="1:5" ht="14.25" thickBot="1">
      <c r="A87" s="48" t="s">
        <v>137</v>
      </c>
      <c r="B87" s="53">
        <v>1.7000000000000001E-2</v>
      </c>
      <c r="C87" s="56"/>
      <c r="D87" s="57"/>
      <c r="E87" s="57"/>
    </row>
    <row r="88" spans="1:5" ht="14.25" thickBot="1">
      <c r="A88" s="48" t="s">
        <v>138</v>
      </c>
      <c r="B88" s="53">
        <v>8.0000000000000004E-4</v>
      </c>
      <c r="C88" s="56"/>
      <c r="D88" s="57"/>
      <c r="E88" s="57"/>
    </row>
    <row r="89" spans="1:5" ht="27.75" thickBot="1">
      <c r="A89" s="47" t="s">
        <v>139</v>
      </c>
      <c r="B89" s="52">
        <v>0</v>
      </c>
      <c r="C89" s="56"/>
      <c r="D89" s="57"/>
      <c r="E89" s="57"/>
    </row>
    <row r="90" spans="1:5" ht="14.25" thickBot="1">
      <c r="A90" s="48" t="s">
        <v>140</v>
      </c>
      <c r="B90" s="53">
        <v>2.8000000000000001E-2</v>
      </c>
      <c r="C90" s="56"/>
      <c r="D90" s="57"/>
      <c r="E90" s="57"/>
    </row>
    <row r="91" spans="1:5" ht="14.25" thickBot="1">
      <c r="A91" s="49" t="s">
        <v>141</v>
      </c>
      <c r="B91" s="54">
        <v>3.2000000000000001E-2</v>
      </c>
      <c r="C91" s="56"/>
      <c r="D91" s="57"/>
      <c r="E91" s="57"/>
    </row>
  </sheetData>
  <mergeCells count="1">
    <mergeCell ref="A1:D2"/>
  </mergeCells>
  <phoneticPr fontId="2" type="noConversion"/>
  <hyperlinks>
    <hyperlink ref="G2" r:id="rId1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2"/>
  <sheetViews>
    <sheetView workbookViewId="0">
      <selection activeCell="D29" sqref="D29"/>
    </sheetView>
  </sheetViews>
  <sheetFormatPr defaultRowHeight="13.5"/>
  <cols>
    <col min="1" max="1" width="10.6640625" bestFit="1" customWidth="1"/>
    <col min="2" max="2" width="9.33203125" customWidth="1"/>
    <col min="3" max="3" width="17.6640625" bestFit="1" customWidth="1"/>
  </cols>
  <sheetData>
    <row r="1" spans="1:3" ht="20.25" customHeight="1">
      <c r="A1" s="18" t="s">
        <v>38</v>
      </c>
      <c r="B1" s="19" t="s">
        <v>47</v>
      </c>
      <c r="C1" s="109" t="s">
        <v>160</v>
      </c>
    </row>
    <row r="2" spans="1:3" ht="43.5" customHeight="1">
      <c r="A2" s="110" t="s">
        <v>48</v>
      </c>
      <c r="B2" s="111" t="s">
        <v>159</v>
      </c>
      <c r="C2" s="112" t="s">
        <v>161</v>
      </c>
    </row>
  </sheetData>
  <phoneticPr fontId="2" type="noConversion"/>
  <hyperlinks>
    <hyperlink ref="C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총괄</vt:lpstr>
      <vt:lpstr>연금보험요율</vt:lpstr>
      <vt:lpstr>건강보험요율</vt:lpstr>
      <vt:lpstr>고용보험요율</vt:lpstr>
      <vt:lpstr>산재보험요율</vt:lpstr>
      <vt:lpstr>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행정2</dc:creator>
  <cp:lastModifiedBy>Administrator05</cp:lastModifiedBy>
  <cp:lastPrinted>2010-01-10T10:17:48Z</cp:lastPrinted>
  <dcterms:created xsi:type="dcterms:W3CDTF">2008-11-27T03:01:06Z</dcterms:created>
  <dcterms:modified xsi:type="dcterms:W3CDTF">2013-12-29T01:01:54Z</dcterms:modified>
</cp:coreProperties>
</file>